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arah\Dropbox\SB to GG\"/>
    </mc:Choice>
  </mc:AlternateContent>
  <bookViews>
    <workbookView xWindow="13770" yWindow="75" windowWidth="14895" windowHeight="12900" tabRatio="809" activeTab="10"/>
  </bookViews>
  <sheets>
    <sheet name="Year Trends" sheetId="6" r:id="rId1"/>
    <sheet name="Jan" sheetId="9" r:id="rId2"/>
    <sheet name="Feb" sheetId="4" r:id="rId3"/>
    <sheet name="Mar" sheetId="10" r:id="rId4"/>
    <sheet name="Apr" sheetId="11" r:id="rId5"/>
    <sheet name="May" sheetId="12" r:id="rId6"/>
    <sheet name="Jun" sheetId="13" r:id="rId7"/>
    <sheet name="Jul" sheetId="14" r:id="rId8"/>
    <sheet name="Aug" sheetId="15" r:id="rId9"/>
    <sheet name="Sep" sheetId="16" r:id="rId10"/>
    <sheet name="Oct" sheetId="17" r:id="rId11"/>
    <sheet name="Nov" sheetId="18" r:id="rId12"/>
    <sheet name="Dec" sheetId="19" r:id="rId13"/>
  </sheets>
  <definedNames>
    <definedName name="_xlnm.Print_Area" localSheetId="8">Aug!$A$1:$F$9</definedName>
    <definedName name="_xlnm.Print_Area" localSheetId="12">Dec!$A$1:$E$51</definedName>
    <definedName name="_xlnm.Print_Area" localSheetId="7">Jul!$A$1:$F$14</definedName>
    <definedName name="_xlnm.Print_Area" localSheetId="5">May!#REF!</definedName>
    <definedName name="_xlnm.Print_Area" localSheetId="11">Nov!$A$1:$E$50</definedName>
    <definedName name="_xlnm.Print_Area" localSheetId="10">Oct!$A$1:$G$32</definedName>
    <definedName name="_xlnm.Print_Area" localSheetId="9">Sep!$A$1:$F$14</definedName>
    <definedName name="_xlnm.Print_Area" localSheetId="0">'Year Trends'!$A$1:$P$19</definedName>
  </definedNames>
  <calcPr calcId="171027"/>
</workbook>
</file>

<file path=xl/calcChain.xml><?xml version="1.0" encoding="utf-8"?>
<calcChain xmlns="http://schemas.openxmlformats.org/spreadsheetml/2006/main">
  <c r="F14" i="16" l="1"/>
  <c r="F3" i="16" s="1"/>
  <c r="A3" i="13"/>
  <c r="A3" i="14"/>
  <c r="A3" i="19"/>
  <c r="A3" i="18"/>
  <c r="A3" i="17"/>
  <c r="C6" i="17" s="1"/>
  <c r="B3" i="16"/>
  <c r="A3" i="15"/>
  <c r="B34" i="18" l="1"/>
  <c r="B39" i="18"/>
  <c r="B43" i="18"/>
  <c r="B47" i="18"/>
  <c r="B35" i="18"/>
  <c r="B40" i="18"/>
  <c r="B44" i="18"/>
  <c r="B46" i="18"/>
  <c r="B36" i="18"/>
  <c r="B41" i="18"/>
  <c r="B45" i="18"/>
  <c r="B38" i="18"/>
  <c r="B42" i="18"/>
  <c r="B6" i="18"/>
  <c r="B7" i="18"/>
  <c r="B11" i="18"/>
  <c r="B14" i="18"/>
  <c r="B18" i="18"/>
  <c r="B22" i="18"/>
  <c r="B26" i="18"/>
  <c r="B30" i="18"/>
  <c r="B32" i="18"/>
  <c r="B17" i="18"/>
  <c r="B25" i="18"/>
  <c r="B8" i="18"/>
  <c r="B37" i="18"/>
  <c r="B15" i="18"/>
  <c r="B19" i="18"/>
  <c r="B23" i="18"/>
  <c r="B27" i="18"/>
  <c r="B31" i="18"/>
  <c r="B10" i="18"/>
  <c r="B21" i="18"/>
  <c r="B33" i="18"/>
  <c r="B9" i="18"/>
  <c r="B12" i="18"/>
  <c r="B16" i="18"/>
  <c r="B20" i="18"/>
  <c r="B24" i="18"/>
  <c r="B28" i="18"/>
  <c r="B13" i="18"/>
  <c r="B29" i="18"/>
  <c r="C7" i="17"/>
  <c r="C9" i="16"/>
  <c r="C13" i="16"/>
  <c r="C10" i="16"/>
  <c r="C11" i="16"/>
  <c r="C12" i="16"/>
  <c r="C7" i="16"/>
  <c r="C8" i="16"/>
  <c r="C18" i="17"/>
  <c r="C27" i="17"/>
  <c r="C17" i="17"/>
  <c r="C24" i="17"/>
  <c r="C20" i="17"/>
  <c r="C9" i="17"/>
  <c r="C26" i="17"/>
  <c r="C21" i="17"/>
  <c r="C13" i="17"/>
  <c r="C11" i="17"/>
  <c r="C8" i="17"/>
  <c r="C23" i="17"/>
  <c r="C16" i="17"/>
  <c r="C14" i="17"/>
  <c r="C28" i="17"/>
  <c r="C25" i="17"/>
  <c r="C22" i="17"/>
  <c r="C19" i="17"/>
  <c r="C15" i="17"/>
  <c r="C12" i="17"/>
  <c r="C10" i="17"/>
  <c r="C6" i="16"/>
  <c r="F9" i="15"/>
  <c r="B7" i="6" l="1"/>
  <c r="B6" i="6"/>
  <c r="B5" i="6"/>
  <c r="D51" i="9"/>
  <c r="D3" i="9" s="1"/>
  <c r="B4" i="6" s="1"/>
  <c r="D51" i="4"/>
  <c r="D3" i="4" s="1"/>
  <c r="E51" i="19"/>
  <c r="E3" i="19" s="1"/>
  <c r="B15" i="6" s="1"/>
  <c r="E49" i="18"/>
  <c r="E3" i="18" s="1"/>
  <c r="B14" i="6" s="1"/>
  <c r="F32" i="17"/>
  <c r="E3" i="17" s="1"/>
  <c r="B13" i="6" s="1"/>
  <c r="B12" i="6"/>
  <c r="F3" i="15"/>
  <c r="B11" i="6" s="1"/>
  <c r="F10" i="14"/>
  <c r="F3" i="14" s="1"/>
  <c r="B10" i="6" s="1"/>
  <c r="F42" i="13"/>
  <c r="F3" i="13" s="1"/>
  <c r="B9" i="6" s="1"/>
  <c r="E50" i="12"/>
  <c r="E3" i="12" s="1"/>
  <c r="B8" i="6" s="1"/>
  <c r="D51" i="11"/>
  <c r="D3" i="11" s="1"/>
  <c r="D51" i="10"/>
  <c r="D3" i="10" s="1"/>
  <c r="B16" i="6" l="1"/>
</calcChain>
</file>

<file path=xl/sharedStrings.xml><?xml version="1.0" encoding="utf-8"?>
<sst xmlns="http://schemas.openxmlformats.org/spreadsheetml/2006/main" count="188" uniqueCount="81">
  <si>
    <t>Subtotal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</si>
  <si>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</si>
  <si>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</si>
  <si>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</si>
  <si>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</si>
  <si>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</si>
  <si>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</si>
  <si>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</si>
  <si>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</si>
  <si>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</si>
  <si>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</si>
  <si>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</si>
  <si>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</si>
  <si>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</si>
  <si>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</si>
  <si>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PROMERKA 2016 - Unpaid bills - Débiteurs</t>
  </si>
  <si>
    <t>Débiteurs</t>
  </si>
  <si>
    <t>Date d'envoi</t>
  </si>
  <si>
    <t xml:space="preserve">Référence </t>
  </si>
  <si>
    <t>Client</t>
  </si>
  <si>
    <t>Montant</t>
  </si>
  <si>
    <t>TOTAL CHF</t>
  </si>
  <si>
    <t xml:space="preserve">January 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</si>
  <si>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</si>
  <si>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</si>
  <si>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</si>
  <si>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</si>
  <si>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</si>
  <si>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</si>
  <si>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</si>
  <si>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</si>
  <si>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</si>
  <si>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</si>
  <si>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Implenia</t>
  </si>
  <si>
    <t>Marti</t>
  </si>
  <si>
    <t>Losinger</t>
  </si>
  <si>
    <t>Steiner</t>
  </si>
  <si>
    <t>Perrin</t>
  </si>
  <si>
    <t>Factures débiteurs
 impayées (CHF)</t>
  </si>
  <si>
    <t>Greenmotion</t>
  </si>
  <si>
    <t>retard</t>
  </si>
  <si>
    <t>Rappel</t>
  </si>
  <si>
    <t>J. Retard</t>
  </si>
  <si>
    <t xml:space="preserve">Rappel </t>
  </si>
  <si>
    <t>Cleantex</t>
  </si>
  <si>
    <t>Laurent Membrez</t>
  </si>
  <si>
    <t>Fagsi</t>
  </si>
  <si>
    <t>Scrasa</t>
  </si>
  <si>
    <t>Commune d'Aigle</t>
  </si>
  <si>
    <t>Prodimport</t>
  </si>
  <si>
    <t>Zed</t>
  </si>
  <si>
    <t>Aromwave</t>
  </si>
  <si>
    <t>Laurent membrez</t>
  </si>
  <si>
    <t>Attention facture modifiée renvoyée le 25.10</t>
  </si>
  <si>
    <t>Weight Watchers</t>
  </si>
  <si>
    <t>Ropraz Romont</t>
  </si>
  <si>
    <t>Grisoni Zaugg</t>
  </si>
  <si>
    <t>A+M Miauton Concept</t>
  </si>
  <si>
    <t>Garage de l'Etoile</t>
  </si>
  <si>
    <t xml:space="preserve">Auto Rives SA </t>
  </si>
  <si>
    <t>Rappel email 01.11</t>
  </si>
  <si>
    <t xml:space="preserve"> </t>
  </si>
  <si>
    <t>Bertoli</t>
  </si>
  <si>
    <t>Régie Croset</t>
  </si>
  <si>
    <t>frutiger</t>
  </si>
  <si>
    <t>Loxam</t>
  </si>
  <si>
    <t>Jaquet</t>
  </si>
  <si>
    <t>Expad</t>
  </si>
  <si>
    <t>Frutiger</t>
  </si>
  <si>
    <t>Imlpenia</t>
  </si>
  <si>
    <t>HRS</t>
  </si>
  <si>
    <t>Orllati</t>
  </si>
  <si>
    <t>Perrin Frères</t>
  </si>
  <si>
    <t>Marti Travaux Spéciaux</t>
  </si>
  <si>
    <t>M. banos</t>
  </si>
  <si>
    <t>Marti Construction</t>
  </si>
  <si>
    <t>Mosca Vin</t>
  </si>
  <si>
    <t>Construction Perret</t>
  </si>
  <si>
    <t>ADV Construction</t>
  </si>
  <si>
    <t>Bertholet</t>
  </si>
  <si>
    <t>ECM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</si>
</sst>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m/d;@"/>
    <numFmt numFmtId="166" formatCode="&quot;CHF&quot;\ #,##0.00"/>
    <numFmt numFmtId="167" formatCode="m/d/yy;@"/>
    <numFmt numFmtId="168" formatCode="mm/dd/yy;@"/>
  </numFmts>
  <fonts count="1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2"/>
      <color rgb="FF2F2F2F"/>
      <name val="Segoe UI Semibold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Border="1"/>
    <xf numFmtId="0" fontId="3" fillId="0" borderId="0" xfId="0" applyFont="1" applyAlignment="1">
      <alignment horizontal="right"/>
    </xf>
    <xf numFmtId="0" fontId="2" fillId="0" borderId="0" xfId="0" applyFont="1" applyBorder="1"/>
    <xf numFmtId="165" fontId="0" fillId="0" borderId="0" xfId="0" applyNumberFormat="1" applyBorder="1"/>
    <xf numFmtId="0" fontId="5" fillId="0" borderId="0" xfId="0" applyFont="1" applyFill="1" applyAlignment="1">
      <alignment horizontal="center"/>
    </xf>
    <xf numFmtId="164" fontId="0" fillId="0" borderId="0" xfId="1" applyFont="1" applyBorder="1"/>
    <xf numFmtId="0" fontId="0" fillId="0" borderId="0" xfId="0" applyAlignment="1">
      <alignment vertical="center"/>
    </xf>
    <xf numFmtId="166" fontId="3" fillId="0" borderId="0" xfId="0" applyNumberFormat="1" applyFont="1"/>
    <xf numFmtId="166" fontId="0" fillId="0" borderId="0" xfId="1" applyNumberFormat="1" applyFont="1" applyBorder="1"/>
    <xf numFmtId="164" fontId="7" fillId="0" borderId="0" xfId="1" applyNumberFormat="1" applyFont="1" applyBorder="1"/>
    <xf numFmtId="0" fontId="8" fillId="5" borderId="1" xfId="2" applyFont="1" applyBorder="1" applyAlignment="1">
      <alignment textRotation="45" wrapText="1"/>
    </xf>
    <xf numFmtId="0" fontId="9" fillId="0" borderId="0" xfId="0" applyFont="1" applyAlignment="1">
      <alignment vertical="center"/>
    </xf>
    <xf numFmtId="0" fontId="9" fillId="0" borderId="1" xfId="0" applyFont="1" applyBorder="1"/>
    <xf numFmtId="0" fontId="9" fillId="0" borderId="3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/>
    <xf numFmtId="164" fontId="1" fillId="6" borderId="2" xfId="3" applyNumberFormat="1" applyFont="1" applyBorder="1"/>
    <xf numFmtId="0" fontId="1" fillId="0" borderId="1" xfId="0" applyFont="1" applyBorder="1"/>
    <xf numFmtId="164" fontId="9" fillId="6" borderId="3" xfId="3" applyNumberFormat="1" applyFont="1" applyBorder="1"/>
    <xf numFmtId="164" fontId="0" fillId="0" borderId="0" xfId="0" applyNumberFormat="1" applyFont="1" applyBorder="1"/>
    <xf numFmtId="0" fontId="10" fillId="0" borderId="5" xfId="0" applyFont="1" applyBorder="1"/>
    <xf numFmtId="165" fontId="0" fillId="0" borderId="6" xfId="0" applyNumberFormat="1" applyFont="1" applyBorder="1"/>
    <xf numFmtId="167" fontId="0" fillId="0" borderId="0" xfId="0" applyNumberFormat="1" applyBorder="1"/>
    <xf numFmtId="14" fontId="0" fillId="0" borderId="0" xfId="0" applyNumberFormat="1"/>
    <xf numFmtId="14" fontId="11" fillId="0" borderId="0" xfId="0" applyNumberFormat="1" applyFont="1"/>
    <xf numFmtId="168" fontId="0" fillId="0" borderId="0" xfId="0" applyNumberFormat="1" applyBorder="1"/>
    <xf numFmtId="0" fontId="0" fillId="0" borderId="0" xfId="0" applyNumberFormat="1" applyBorder="1"/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4">
    <cellStyle name="20% - Accent1" xfId="3" builtinId="30"/>
    <cellStyle name="Accent1" xfId="2" builtinId="29"/>
    <cellStyle name="Comma" xfId="1" builtinId="3"/>
    <cellStyle name="Normal" xfId="0" builtinId="0"/>
  </cellStyles>
  <dxfs count="130"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ill>
        <patternFill>
          <bgColor rgb="FFD4ECBA"/>
        </patternFill>
      </fill>
    </dxf>
    <dxf>
      <fill>
        <patternFill>
          <bgColor rgb="FFFFE285"/>
        </patternFill>
      </fill>
    </dxf>
    <dxf>
      <fill>
        <patternFill>
          <bgColor rgb="FFFF66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9" formatCode="dd/mm/yyyy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9" formatCode="dd/mm/yyyy"/>
    </dxf>
    <dxf>
      <border diagonalUp="0" diagonalDown="0" outline="0">
        <left/>
        <right/>
        <top/>
        <bottom/>
      </border>
    </dxf>
    <dxf>
      <numFmt numFmtId="168" formatCode="mm/dd/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_(* #,##0.00_);_(* \(#,##0.00\);_(* &quot;-&quot;??_);_(@_)"/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/>
        <right/>
        <top/>
        <bottom/>
      </border>
    </dxf>
    <dxf>
      <numFmt numFmtId="166" formatCode="&quot;CHF&quot;\ #,##0.00"/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numFmt numFmtId="165" formatCode="m/d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</dxfs>
  <tableStyles count="0" defaultTableStyle="TableStyleMedium2" defaultPivotStyle="PivotStyleLight16"/>
  <colors>
    <mruColors>
      <color rgb="FFFF6600"/>
      <color rgb="FFFFE285"/>
      <color rgb="FFFFD85B"/>
      <color rgb="FFD4ECBA"/>
      <color rgb="FFFF99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Expense11" displayName="Expense11" ref="A5:D51" totalsRowCount="1" headerRowDxfId="129">
  <autoFilter ref="A5:D50"/>
  <tableColumns count="4">
    <tableColumn id="1" name="Date d'envoi" totalsRowLabel="Subtotal" dataDxfId="128" totalsRowDxfId="127"/>
    <tableColumn id="2" name="Référence " totalsRowDxfId="126"/>
    <tableColumn id="3" name="Client" totalsRowDxfId="125"/>
    <tableColumn id="5" name="Montant" totalsRowFunction="sum" dataDxfId="124" totalsRowDxfId="123" dataCellStyle="Comma"/>
  </tableColumns>
  <tableStyleInfo name="TableStyleLight16" showFirstColumn="0" showLastColumn="0" showRowStripes="0" showColumnStripes="0"/>
</table>
</file>

<file path=xl/tables/table10.xml><?xml version="1.0" encoding="utf-8"?>
<table xmlns="http://schemas.openxmlformats.org/spreadsheetml/2006/main" id="11" name="Expense11671112" displayName="Expense11671112" ref="A5:F32" totalsRowCount="1" headerRowDxfId="58">
  <autoFilter ref="A5:F31"/>
  <sortState ref="B6:F48">
    <sortCondition ref="B5:B48"/>
  </sortState>
  <tableColumns count="6">
    <tableColumn id="6" name="Rappel" dataDxfId="57" totalsRowDxfId="56"/>
    <tableColumn id="1" name="Date d'envoi" totalsRowLabel="Subtotal" dataDxfId="55" totalsRowDxfId="54"/>
    <tableColumn id="4" name="J. Retard" dataDxfId="53" totalsRowDxfId="52">
      <calculatedColumnFormula>$A$3-Expense11671112[[#This Row],[Date d''envoi]]</calculatedColumnFormula>
    </tableColumn>
    <tableColumn id="2" name="Référence " totalsRowDxfId="51"/>
    <tableColumn id="3" name="Client" totalsRowDxfId="50"/>
    <tableColumn id="5" name="Montant" totalsRowFunction="sum" dataDxfId="49" totalsRowDxfId="48" dataCellStyle="Comma"/>
  </tableColumns>
  <tableStyleInfo name="TableStyleLight16" showFirstColumn="0" showLastColumn="0" showRowStripes="0" showColumnStripes="0"/>
</table>
</file>

<file path=xl/tables/table11.xml><?xml version="1.0" encoding="utf-8"?>
<table xmlns="http://schemas.openxmlformats.org/spreadsheetml/2006/main" id="12" name="Expense11671113" displayName="Expense11671113" ref="A5:E49" totalsRowCount="1" headerRowDxfId="47">
  <autoFilter ref="A5:E48"/>
  <sortState ref="A6:E48">
    <sortCondition ref="A5:A48"/>
  </sortState>
  <tableColumns count="5">
    <tableColumn id="1" name="Date d'envoi" totalsRowLabel="Subtotal" dataDxfId="46" totalsRowDxfId="45"/>
    <tableColumn id="4" name="retard" dataDxfId="44" totalsRowDxfId="43"/>
    <tableColumn id="2" name="Référence " totalsRowDxfId="42"/>
    <tableColumn id="3" name="Client" totalsRowDxfId="41"/>
    <tableColumn id="5" name="Montant" totalsRowFunction="sum" dataDxfId="40" totalsRowDxfId="39" dataCellStyle="Comma"/>
  </tableColumns>
  <tableStyleInfo name="TableStyleLight16" showFirstColumn="0" showLastColumn="0" showRowStripes="0" showColumnStripes="0"/>
</table>
</file>

<file path=xl/tables/table12.xml><?xml version="1.0" encoding="utf-8"?>
<table xmlns="http://schemas.openxmlformats.org/spreadsheetml/2006/main" id="13" name="Expense11671114" displayName="Expense11671114" ref="A5:E51" totalsRowCount="1" headerRowDxfId="38">
  <autoFilter ref="A5:E50"/>
  <tableColumns count="5">
    <tableColumn id="1" name="Date d'envoi" totalsRowLabel="Subtotal" dataDxfId="37" totalsRowDxfId="36"/>
    <tableColumn id="4" name="retard" dataDxfId="35" totalsRowDxfId="34"/>
    <tableColumn id="2" name="Référence " totalsRowDxfId="33"/>
    <tableColumn id="3" name="Client" totalsRowDxfId="32"/>
    <tableColumn id="5" name="Montant" totalsRowFunction="sum" dataDxfId="31" totalsRowDxfId="30" dataCellStyle="Comma" totalsRowCellStyle="Comma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id="3" name="Expense114" displayName="Expense114" ref="A5:D51" totalsRowCount="1" headerRowDxfId="122">
  <autoFilter ref="A5:D50"/>
  <tableColumns count="4">
    <tableColumn id="1" name="Date d'envoi" totalsRowLabel="Subtotal" dataDxfId="121" totalsRowDxfId="120"/>
    <tableColumn id="2" name="Référence " totalsRowDxfId="119"/>
    <tableColumn id="3" name="Client" totalsRowDxfId="118"/>
    <tableColumn id="5" name="Montant" totalsRowFunction="sum" dataDxfId="117" totalsRowDxfId="116" dataCellStyle="Comma"/>
  </tableColumns>
  <tableStyleInfo name="TableStyleLight16" showFirstColumn="0" showLastColumn="0" showRowStripes="0" showColumnStripes="0"/>
</table>
</file>

<file path=xl/tables/table3.xml><?xml version="1.0" encoding="utf-8"?>
<table xmlns="http://schemas.openxmlformats.org/spreadsheetml/2006/main" id="4" name="Expense115" displayName="Expense115" ref="A5:D51" totalsRowCount="1" headerRowDxfId="115">
  <autoFilter ref="A5:D50"/>
  <tableColumns count="4">
    <tableColumn id="1" name="Date d'envoi" totalsRowLabel="Subtotal" dataDxfId="114" totalsRowDxfId="113"/>
    <tableColumn id="2" name="Référence " totalsRowDxfId="112"/>
    <tableColumn id="3" name="Client" totalsRowDxfId="111"/>
    <tableColumn id="5" name="Montant" totalsRowFunction="sum" dataDxfId="110" totalsRowDxfId="109" dataCellStyle="Comma"/>
  </tableColumns>
  <tableStyleInfo name="TableStyleLight16" showFirstColumn="0" showLastColumn="0" showRowStripes="0" showColumnStripes="0"/>
</table>
</file>

<file path=xl/tables/table4.xml><?xml version="1.0" encoding="utf-8"?>
<table xmlns="http://schemas.openxmlformats.org/spreadsheetml/2006/main" id="5" name="Expense116" displayName="Expense116" ref="A5:D51" totalsRowCount="1" headerRowDxfId="108">
  <autoFilter ref="A5:D50"/>
  <tableColumns count="4">
    <tableColumn id="1" name="Date d'envoi" totalsRowLabel="Subtotal" dataDxfId="107" totalsRowDxfId="106"/>
    <tableColumn id="2" name="Référence " totalsRowDxfId="105"/>
    <tableColumn id="3" name="Client" totalsRowDxfId="104"/>
    <tableColumn id="5" name="Montant" totalsRowFunction="sum" dataDxfId="103" totalsRowDxfId="102" dataCellStyle="Comma"/>
  </tableColumns>
  <tableStyleInfo name="TableStyleLight16" showFirstColumn="0" showLastColumn="0" showRowStripes="0" showColumnStripes="0"/>
</table>
</file>

<file path=xl/tables/table5.xml><?xml version="1.0" encoding="utf-8"?>
<table xmlns="http://schemas.openxmlformats.org/spreadsheetml/2006/main" id="6" name="Expense1167" displayName="Expense1167" ref="B5:E50" totalsRowCount="1" headerRowDxfId="101">
  <autoFilter ref="B5:E49"/>
  <tableColumns count="4">
    <tableColumn id="1" name="Date d'envoi" totalsRowLabel="Subtotal" dataDxfId="100" totalsRowDxfId="99"/>
    <tableColumn id="2" name="Référence " totalsRowDxfId="98"/>
    <tableColumn id="3" name="Client" totalsRowDxfId="97"/>
    <tableColumn id="5" name="Montant" totalsRowFunction="sum" dataDxfId="96" totalsRowDxfId="95" dataCellStyle="Comma"/>
  </tableColumns>
  <tableStyleInfo name="TableStyleLight16" showFirstColumn="0" showLastColumn="0" showRowStripes="0" showColumnStripes="0"/>
</table>
</file>

<file path=xl/tables/table6.xml><?xml version="1.0" encoding="utf-8"?>
<table xmlns="http://schemas.openxmlformats.org/spreadsheetml/2006/main" id="7" name="Expense11678" displayName="Expense11678" ref="B5:F42" totalsRowCount="1" headerRowDxfId="94">
  <autoFilter ref="B5:F41"/>
  <sortState ref="B6:E50">
    <sortCondition ref="B5:B50"/>
  </sortState>
  <tableColumns count="5">
    <tableColumn id="1" name="Date d'envoi" totalsRowLabel="Subtotal" dataDxfId="93" totalsRowDxfId="92"/>
    <tableColumn id="4" name="J. Retard" dataDxfId="91" totalsRowDxfId="90">
      <calculatedColumnFormula>$A$3-Expense11678[[#This Row],[Date d''envoi]]</calculatedColumnFormula>
    </tableColumn>
    <tableColumn id="2" name="Référence " totalsRowDxfId="89"/>
    <tableColumn id="3" name="Client" totalsRowDxfId="88"/>
    <tableColumn id="5" name="Montant" totalsRowFunction="sum" dataDxfId="87" totalsRowDxfId="86" dataCellStyle="Comma"/>
  </tableColumns>
  <tableStyleInfo name="TableStyleLight16" showFirstColumn="0" showLastColumn="0" showRowStripes="0" showColumnStripes="0"/>
</table>
</file>

<file path=xl/tables/table7.xml><?xml version="1.0" encoding="utf-8"?>
<table xmlns="http://schemas.openxmlformats.org/spreadsheetml/2006/main" id="8" name="Expense11679" displayName="Expense11679" ref="B5:F10" totalsRowCount="1" headerRowDxfId="85">
  <autoFilter ref="B5:F9"/>
  <sortState ref="B6:F12">
    <sortCondition ref="B5:B12"/>
  </sortState>
  <tableColumns count="5">
    <tableColumn id="1" name="Date d'envoi" totalsRowLabel="Subtotal" dataDxfId="84" totalsRowDxfId="83"/>
    <tableColumn id="4" name="J. Retard" dataDxfId="82" totalsRowDxfId="81">
      <calculatedColumnFormula>$A$3-Expense11679[[#This Row],[Date d''envoi]]</calculatedColumnFormula>
    </tableColumn>
    <tableColumn id="2" name="Référence " totalsRowDxfId="80"/>
    <tableColumn id="3" name="Client" totalsRowDxfId="79"/>
    <tableColumn id="5" name="Montant" totalsRowFunction="sum" dataDxfId="78" totalsRowDxfId="77" dataCellStyle="Comma"/>
  </tableColumns>
  <tableStyleInfo name="TableStyleLight16" showFirstColumn="0" showLastColumn="0" showRowStripes="0" showColumnStripes="0"/>
</table>
</file>

<file path=xl/tables/table8.xml><?xml version="1.0" encoding="utf-8"?>
<table xmlns="http://schemas.openxmlformats.org/spreadsheetml/2006/main" id="9" name="Expense116710" displayName="Expense116710" ref="B5:F9" totalsRowCount="1" headerRowDxfId="76">
  <autoFilter ref="B5:F8"/>
  <sortState ref="B6:F40">
    <sortCondition ref="B5:B40"/>
  </sortState>
  <tableColumns count="5">
    <tableColumn id="1" name="Date d'envoi" totalsRowLabel="Subtotal" dataDxfId="75" totalsRowDxfId="74"/>
    <tableColumn id="4" name="J. Retard" dataDxfId="73" totalsRowDxfId="72">
      <calculatedColumnFormula>$A$3-Expense116710[[#This Row],[Date d''envoi]]</calculatedColumnFormula>
    </tableColumn>
    <tableColumn id="2" name="Référence " totalsRowDxfId="71"/>
    <tableColumn id="3" name="Client" totalsRowDxfId="70"/>
    <tableColumn id="5" name="Montant" totalsRowFunction="sum" dataDxfId="69" totalsRowDxfId="68" dataCellStyle="Comma"/>
  </tableColumns>
  <tableStyleInfo name="TableStyleLight16" showFirstColumn="0" showLastColumn="0" showRowStripes="0" showColumnStripes="0"/>
</table>
</file>

<file path=xl/tables/table9.xml><?xml version="1.0" encoding="utf-8"?>
<table xmlns="http://schemas.openxmlformats.org/spreadsheetml/2006/main" id="10" name="Expense116711" displayName="Expense116711" ref="B5:F14" totalsRowCount="1" headerRowDxfId="67">
  <autoFilter ref="B5:F13"/>
  <sortState ref="B6:F65">
    <sortCondition ref="B5:B65"/>
  </sortState>
  <tableColumns count="5">
    <tableColumn id="1" name="Date d'envoi" totalsRowLabel="Subtotal" dataDxfId="66" totalsRowDxfId="65"/>
    <tableColumn id="4" name="J. Retard" dataDxfId="64" totalsRowDxfId="63">
      <calculatedColumnFormula>$B$3-Expense116711[[#This Row],[Date d''envoi]]</calculatedColumnFormula>
    </tableColumn>
    <tableColumn id="2" name="Référence " totalsRowDxfId="62"/>
    <tableColumn id="3" name="Client" totalsRowDxfId="61"/>
    <tableColumn id="5" name="Montant" totalsRowFunction="sum" dataDxfId="60" totalsRowDxfId="59" dataCellStyle="Comma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Technic">
  <a:themeElements>
    <a:clrScheme name="Technic">
      <a:dk1>
        <a:sysClr val="windowText" lastClr="000000"/>
      </a:dk1>
      <a:lt1>
        <a:sysClr val="window" lastClr="FFFFFF"/>
      </a:lt1>
      <a:dk2>
        <a:srgbClr val="3B3B3B"/>
      </a:dk2>
      <a:lt2>
        <a:srgbClr val="D4D2D0"/>
      </a:lt2>
      <a:accent1>
        <a:srgbClr val="6EA0B0"/>
      </a:accent1>
      <a:accent2>
        <a:srgbClr val="CCAF0A"/>
      </a:accent2>
      <a:accent3>
        <a:srgbClr val="8D89A4"/>
      </a:accent3>
      <a:accent4>
        <a:srgbClr val="748560"/>
      </a:accent4>
      <a:accent5>
        <a:srgbClr val="9E9273"/>
      </a:accent5>
      <a:accent6>
        <a:srgbClr val="7E848D"/>
      </a:accent6>
      <a:hlink>
        <a:srgbClr val="00C8C3"/>
      </a:hlink>
      <a:folHlink>
        <a:srgbClr val="A116E0"/>
      </a:folHlink>
    </a:clrScheme>
    <a:fontScheme name="Technic">
      <a:majorFont>
        <a:latin typeface="Franklin Gothic Book"/>
        <a:ea typeface=""/>
        <a:cs typeface=""/>
        <a:font script="Jpan" typeface="ＭＳ Ｐゴシック"/>
        <a:font script="Hang" typeface="HY견고딕"/>
        <a:font script="Hans" typeface="宋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HGｺﾞｼｯｸM"/>
        <a:font script="Hang" typeface="HY중고딕"/>
        <a:font script="Hans" typeface="黑体"/>
        <a:font script="Hant" typeface="微軟正黑體"/>
        <a:font script="Arab" typeface="Tahoma"/>
        <a:font script="Hebr" typeface="Levenim MT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echnic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</a:schemeClr>
            </a:gs>
            <a:gs pos="68000">
              <a:schemeClr val="phClr">
                <a:tint val="77000"/>
              </a:schemeClr>
            </a:gs>
            <a:gs pos="81000">
              <a:schemeClr val="phClr">
                <a:tint val="79000"/>
              </a:schemeClr>
            </a:gs>
            <a:gs pos="86000">
              <a:schemeClr val="phClr">
                <a:tint val="73000"/>
              </a:schemeClr>
            </a:gs>
            <a:gs pos="100000">
              <a:schemeClr val="phClr">
                <a:tint val="3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3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shade val="57000"/>
                <a:satMod val="120000"/>
              </a:schemeClr>
            </a:gs>
            <a:gs pos="80000">
              <a:schemeClr val="phClr">
                <a:shade val="56000"/>
                <a:satMod val="145000"/>
              </a:schemeClr>
            </a:gs>
            <a:gs pos="88000">
              <a:schemeClr val="phClr">
                <a:shade val="63000"/>
                <a:satMod val="160000"/>
              </a:schemeClr>
            </a:gs>
            <a:gs pos="100000">
              <a:schemeClr val="phClr">
                <a:tint val="99555"/>
                <a:satMod val="155000"/>
              </a:schemeClr>
            </a:gs>
          </a:gsLst>
          <a:lin ang="5400000" scaled="1"/>
        </a:gradFill>
      </a:fillStyleLst>
      <a:lnStyleLst>
        <a:ln w="9525" cap="flat" cmpd="sng" algn="ctr">
          <a:solidFill>
            <a:schemeClr val="phClr">
              <a:shade val="60000"/>
              <a:satMod val="30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00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</a:effectStyle>
        <a:effectStyle>
          <a:effectLst>
            <a:glow rad="76200">
              <a:schemeClr val="phClr">
                <a:tint val="30000"/>
                <a:shade val="95000"/>
                <a:satMod val="300000"/>
                <a:alpha val="50000"/>
              </a:schemeClr>
            </a:glow>
          </a:effectLst>
          <a:scene3d>
            <a:camera prst="orthographicFront" fov="0">
              <a:rot lat="0" lon="0" rev="0"/>
            </a:camera>
            <a:lightRig rig="harsh" dir="t">
              <a:rot lat="6000000" lon="6000000" rev="0"/>
            </a:lightRig>
          </a:scene3d>
          <a:sp3d contourW="10000" prstMaterial="metal">
            <a:bevelT w="20000" h="9000" prst="softRound"/>
            <a:contourClr>
              <a:schemeClr val="phClr">
                <a:shade val="30000"/>
                <a:satMod val="2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50000"/>
              </a:schemeClr>
            </a:gs>
            <a:gs pos="30000">
              <a:schemeClr val="phClr">
                <a:shade val="60000"/>
                <a:satMod val="150000"/>
              </a:schemeClr>
            </a:gs>
            <a:gs pos="100000">
              <a:schemeClr val="phClr">
                <a:tint val="83000"/>
                <a:satMod val="200000"/>
              </a:schemeClr>
            </a:gs>
          </a:gsLst>
          <a:lin ang="13000000" scaled="0"/>
        </a:gra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60000" t="50000" r="4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F18"/>
  <sheetViews>
    <sheetView view="pageBreakPreview" zoomScale="85" zoomScaleNormal="80" zoomScaleSheetLayoutView="85" workbookViewId="0">
      <selection sqref="A1:F17"/>
    </sheetView>
  </sheetViews>
  <sheetFormatPr defaultRowHeight="15" x14ac:dyDescent="0.2"/>
  <cols>
    <col min="1" max="1" width="14.875" style="1" customWidth="1"/>
    <col min="2" max="2" width="17.75" style="1" customWidth="1"/>
    <col min="3" max="3" width="12.75" style="1" customWidth="1"/>
    <col min="4" max="7" width="14.625" style="1" customWidth="1"/>
    <col min="8" max="16384" width="9" style="1"/>
  </cols>
  <sheetData>
    <row r="1" spans="1:6" s="17" customFormat="1" ht="34.5" customHeight="1" x14ac:dyDescent="0.2">
      <c r="A1" s="14" t="s">
        <v>15</v>
      </c>
      <c r="B1" s="14"/>
    </row>
    <row r="2" spans="1:6" s="17" customFormat="1" ht="5.25" customHeight="1" x14ac:dyDescent="0.2">
      <c r="A2" s="31"/>
      <c r="B2" s="31"/>
      <c r="C2" s="31"/>
      <c r="D2" s="31"/>
      <c r="E2" s="31"/>
      <c r="F2" s="31"/>
    </row>
    <row r="3" spans="1:6" ht="117" customHeight="1" thickBot="1" x14ac:dyDescent="0.3">
      <c r="A3" s="15" t="s">
        <v>14</v>
      </c>
      <c r="B3" s="13" t="s">
        <v>38</v>
      </c>
    </row>
    <row r="4" spans="1:6" ht="19.5" customHeight="1" thickBot="1" x14ac:dyDescent="0.25">
      <c r="A4" s="18" t="s">
        <v>2</v>
      </c>
      <c r="B4" s="19">
        <f>SUM(Jan!D3)</f>
        <v>0</v>
      </c>
    </row>
    <row r="5" spans="1:6" ht="19.5" customHeight="1" thickBot="1" x14ac:dyDescent="0.25">
      <c r="A5" s="20" t="s">
        <v>3</v>
      </c>
      <c r="B5" s="19">
        <f>SUM(Feb!D3)</f>
        <v>0</v>
      </c>
    </row>
    <row r="6" spans="1:6" ht="19.5" customHeight="1" thickBot="1" x14ac:dyDescent="0.25">
      <c r="A6" s="20" t="s">
        <v>4</v>
      </c>
      <c r="B6" s="19">
        <f>SUM(Mar!D3)</f>
        <v>0</v>
      </c>
    </row>
    <row r="7" spans="1:6" ht="19.5" customHeight="1" thickBot="1" x14ac:dyDescent="0.25">
      <c r="A7" s="20" t="s">
        <v>5</v>
      </c>
      <c r="B7" s="19">
        <f>SUM(Apr!D3)</f>
        <v>0</v>
      </c>
    </row>
    <row r="8" spans="1:6" ht="19.5" customHeight="1" thickBot="1" x14ac:dyDescent="0.25">
      <c r="A8" s="20" t="s">
        <v>6</v>
      </c>
      <c r="B8" s="19">
        <f>SUM(May!E3)</f>
        <v>0</v>
      </c>
    </row>
    <row r="9" spans="1:6" ht="19.5" customHeight="1" thickBot="1" x14ac:dyDescent="0.25">
      <c r="A9" s="20" t="s">
        <v>7</v>
      </c>
      <c r="B9" s="19">
        <f>SUM(Jun!F3)</f>
        <v>0</v>
      </c>
    </row>
    <row r="10" spans="1:6" ht="19.5" customHeight="1" thickBot="1" x14ac:dyDescent="0.25">
      <c r="A10" s="20" t="s">
        <v>8</v>
      </c>
      <c r="B10" s="19">
        <f>SUM(Jul!F3)</f>
        <v>0</v>
      </c>
    </row>
    <row r="11" spans="1:6" ht="19.5" customHeight="1" thickBot="1" x14ac:dyDescent="0.25">
      <c r="A11" s="20" t="s">
        <v>9</v>
      </c>
      <c r="B11" s="19">
        <f>SUM(Aug!F3)</f>
        <v>0</v>
      </c>
    </row>
    <row r="12" spans="1:6" ht="19.5" customHeight="1" thickBot="1" x14ac:dyDescent="0.25">
      <c r="A12" s="20" t="s">
        <v>10</v>
      </c>
      <c r="B12" s="19">
        <f>SUM(Sep!F3)</f>
        <v>11159.75</v>
      </c>
    </row>
    <row r="13" spans="1:6" ht="19.5" customHeight="1" thickBot="1" x14ac:dyDescent="0.25">
      <c r="A13" s="20" t="s">
        <v>11</v>
      </c>
      <c r="B13" s="19">
        <f>SUM(Oct!E3)</f>
        <v>35622.6</v>
      </c>
    </row>
    <row r="14" spans="1:6" ht="19.5" customHeight="1" thickBot="1" x14ac:dyDescent="0.25">
      <c r="A14" s="20" t="s">
        <v>12</v>
      </c>
      <c r="B14" s="19">
        <f>SUM(Nov!E3)</f>
        <v>55966.299999999996</v>
      </c>
    </row>
    <row r="15" spans="1:6" ht="19.5" customHeight="1" thickBot="1" x14ac:dyDescent="0.25">
      <c r="A15" s="20" t="s">
        <v>13</v>
      </c>
      <c r="B15" s="19">
        <f>SUM(Dec!E3)</f>
        <v>0</v>
      </c>
    </row>
    <row r="16" spans="1:6" ht="19.5" customHeight="1" thickTop="1" x14ac:dyDescent="0.25">
      <c r="A16" s="16" t="s">
        <v>1</v>
      </c>
      <c r="B16" s="21">
        <f>SUM(B4:B15)</f>
        <v>102748.65</v>
      </c>
    </row>
    <row r="17" ht="29.25" customHeight="1" x14ac:dyDescent="0.2"/>
    <row r="18" ht="29.25" customHeight="1" x14ac:dyDescent="0.2"/>
  </sheetData>
  <mergeCells count="1">
    <mergeCell ref="A2:F2"/>
  </mergeCells>
  <conditionalFormatting sqref="C6"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F17"/>
  <sheetViews>
    <sheetView view="pageBreakPreview" topLeftCell="A2" zoomScale="130" zoomScaleNormal="100" zoomScaleSheetLayoutView="130" workbookViewId="0">
      <selection activeCell="F7" sqref="F7:F8"/>
    </sheetView>
  </sheetViews>
  <sheetFormatPr defaultRowHeight="14.25" x14ac:dyDescent="0.2"/>
  <cols>
    <col min="1" max="1" width="19" customWidth="1"/>
    <col min="2" max="2" width="13.375" customWidth="1"/>
    <col min="3" max="3" width="9" customWidth="1"/>
    <col min="4" max="4" width="15.625" customWidth="1"/>
    <col min="5" max="5" width="37.375" customWidth="1"/>
    <col min="6" max="6" width="21.125" customWidth="1"/>
  </cols>
  <sheetData>
    <row r="1" spans="1:6" s="9" customFormat="1" ht="34.5" customHeight="1" x14ac:dyDescent="0.2">
      <c r="B1" s="32" t="s">
        <v>29</v>
      </c>
      <c r="C1" s="32"/>
      <c r="D1" s="32"/>
      <c r="E1" s="32"/>
      <c r="F1" s="32"/>
    </row>
    <row r="2" spans="1:6" ht="14.25" customHeight="1" x14ac:dyDescent="0.35">
      <c r="B2" s="7"/>
      <c r="C2" s="7"/>
      <c r="D2" s="7"/>
      <c r="E2" s="7"/>
      <c r="F2" s="7"/>
    </row>
    <row r="3" spans="1:6" ht="23.25" x14ac:dyDescent="0.35">
      <c r="B3" s="26">
        <f ca="1">TODAY()</f>
        <v>42696</v>
      </c>
      <c r="C3" s="26"/>
      <c r="D3" s="7"/>
      <c r="E3" s="4" t="s">
        <v>21</v>
      </c>
      <c r="F3" s="10">
        <f>SUM(F14)</f>
        <v>11159.75</v>
      </c>
    </row>
    <row r="4" spans="1:6" ht="15" x14ac:dyDescent="0.25">
      <c r="B4" s="33" t="s">
        <v>16</v>
      </c>
      <c r="C4" s="34"/>
      <c r="D4" s="34"/>
      <c r="E4" s="34"/>
      <c r="F4" s="34"/>
    </row>
    <row r="5" spans="1:6" x14ac:dyDescent="0.2">
      <c r="B5" s="5" t="s">
        <v>17</v>
      </c>
      <c r="C5" s="5" t="s">
        <v>42</v>
      </c>
      <c r="D5" s="5" t="s">
        <v>18</v>
      </c>
      <c r="E5" s="5" t="s">
        <v>19</v>
      </c>
      <c r="F5" s="5" t="s">
        <v>20</v>
      </c>
    </row>
    <row r="6" spans="1:6" x14ac:dyDescent="0.2">
      <c r="A6" t="s">
        <v>60</v>
      </c>
      <c r="B6" s="6">
        <v>42621</v>
      </c>
      <c r="C6" s="29">
        <f ca="1">$B$3-Expense116711[[#This Row],[Date d''envoi]]</f>
        <v>75</v>
      </c>
      <c r="D6" s="3">
        <v>16763</v>
      </c>
      <c r="E6" s="3" t="s">
        <v>44</v>
      </c>
      <c r="F6" s="11">
        <v>399.9</v>
      </c>
    </row>
    <row r="7" spans="1:6" x14ac:dyDescent="0.2">
      <c r="A7" t="s">
        <v>60</v>
      </c>
      <c r="B7" s="6">
        <v>42639</v>
      </c>
      <c r="C7" s="29">
        <f ca="1">$B$3-Expense116711[[#This Row],[Date d''envoi]]</f>
        <v>57</v>
      </c>
      <c r="D7" s="3">
        <v>16416</v>
      </c>
      <c r="E7" s="3" t="s">
        <v>36</v>
      </c>
      <c r="F7" s="11">
        <v>7244.45</v>
      </c>
    </row>
    <row r="8" spans="1:6" ht="42.75" x14ac:dyDescent="0.2">
      <c r="A8" s="30" t="s">
        <v>53</v>
      </c>
      <c r="B8" s="6">
        <v>42639</v>
      </c>
      <c r="C8" s="29">
        <f ca="1">$B$3-Expense116711[[#This Row],[Date d''envoi]]</f>
        <v>57</v>
      </c>
      <c r="D8" s="3">
        <v>16371</v>
      </c>
      <c r="E8" s="3" t="s">
        <v>36</v>
      </c>
      <c r="F8" s="11">
        <v>3515.4</v>
      </c>
    </row>
    <row r="9" spans="1:6" x14ac:dyDescent="0.2">
      <c r="B9" s="6"/>
      <c r="C9" s="29">
        <f ca="1">$B$3-Expense116711[[#This Row],[Date d''envoi]]</f>
        <v>42696</v>
      </c>
      <c r="D9" s="3"/>
      <c r="E9" s="3"/>
      <c r="F9" s="11"/>
    </row>
    <row r="10" spans="1:6" x14ac:dyDescent="0.2">
      <c r="B10" s="6"/>
      <c r="C10" s="29">
        <f ca="1">$B$3-Expense116711[[#This Row],[Date d''envoi]]</f>
        <v>42696</v>
      </c>
      <c r="D10" s="3"/>
      <c r="E10" s="3"/>
      <c r="F10" s="11"/>
    </row>
    <row r="11" spans="1:6" x14ac:dyDescent="0.2">
      <c r="B11" s="6"/>
      <c r="C11" s="29">
        <f ca="1">$B$3-Expense116711[[#This Row],[Date d''envoi]]</f>
        <v>42696</v>
      </c>
      <c r="D11" s="3"/>
      <c r="E11" s="3"/>
      <c r="F11" s="11"/>
    </row>
    <row r="12" spans="1:6" x14ac:dyDescent="0.2">
      <c r="B12" s="6"/>
      <c r="C12" s="29">
        <f ca="1">$B$3-Expense116711[[#This Row],[Date d''envoi]]</f>
        <v>42696</v>
      </c>
      <c r="D12" s="3"/>
      <c r="E12" s="3"/>
      <c r="F12" s="11"/>
    </row>
    <row r="13" spans="1:6" x14ac:dyDescent="0.2">
      <c r="B13" s="6"/>
      <c r="C13" s="29">
        <f ca="1">$B$3-Expense116711[[#This Row],[Date d''envoi]]</f>
        <v>42696</v>
      </c>
      <c r="D13" s="3"/>
      <c r="E13" s="3"/>
      <c r="F13" s="11"/>
    </row>
    <row r="14" spans="1:6" x14ac:dyDescent="0.2">
      <c r="B14" s="3" t="s">
        <v>0</v>
      </c>
      <c r="C14" s="3"/>
      <c r="D14" s="3"/>
      <c r="E14" s="3"/>
      <c r="F14" s="22">
        <f>SUBTOTAL(109,Expense116711[Montant])</f>
        <v>11159.75</v>
      </c>
    </row>
    <row r="15" spans="1:6" x14ac:dyDescent="0.2">
      <c r="F15" s="2"/>
    </row>
    <row r="17" spans="6:6" x14ac:dyDescent="0.2">
      <c r="F17" s="2"/>
    </row>
  </sheetData>
  <mergeCells count="2">
    <mergeCell ref="B1:F1"/>
    <mergeCell ref="B4:F4"/>
  </mergeCells>
  <conditionalFormatting sqref="B6:C6 B7:B12 C7:C13">
    <cfRule type="cellIs" dxfId="17" priority="4" operator="between">
      <formula>TODAY()-42</formula>
      <formula>TODAY()-365</formula>
    </cfRule>
    <cfRule type="cellIs" dxfId="16" priority="5" operator="between">
      <formula>TODAY()-32</formula>
      <formula>TODAY()-42</formula>
    </cfRule>
    <cfRule type="cellIs" dxfId="15" priority="6" operator="between">
      <formula>TODAY()-1</formula>
      <formula>TODAY()-32</formula>
    </cfRule>
  </conditionalFormatting>
  <conditionalFormatting sqref="B13">
    <cfRule type="cellIs" dxfId="14" priority="1" operator="between">
      <formula>TODAY()-42</formula>
      <formula>TODAY()-365</formula>
    </cfRule>
    <cfRule type="cellIs" dxfId="13" priority="2" operator="between">
      <formula>TODAY()-32</formula>
      <formula>TODAY()-42</formula>
    </cfRule>
    <cfRule type="cellIs" dxfId="12" priority="3" operator="between">
      <formula>TODAY()-1</formula>
      <formula>TODAY()-32</formula>
    </cfRule>
  </conditionalFormatting>
  <pageMargins left="0.7" right="0.7" top="0.75" bottom="0.75" header="0.3" footer="0.3"/>
  <pageSetup paperSize="9"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F35"/>
  <sheetViews>
    <sheetView tabSelected="1" view="pageBreakPreview" topLeftCell="A4" zoomScale="130" zoomScaleNormal="100" zoomScaleSheetLayoutView="130" workbookViewId="0">
      <selection activeCell="F6" sqref="A6:F11"/>
    </sheetView>
  </sheetViews>
  <sheetFormatPr defaultRowHeight="14.25" x14ac:dyDescent="0.2"/>
  <cols>
    <col min="1" max="1" width="15.625" customWidth="1"/>
    <col min="2" max="2" width="8.375" customWidth="1"/>
    <col min="3" max="3" width="15.625" customWidth="1"/>
    <col min="4" max="4" width="37.375" customWidth="1"/>
    <col min="5" max="5" width="17.375" customWidth="1"/>
    <col min="6" max="6" width="17.75" customWidth="1"/>
  </cols>
  <sheetData>
    <row r="1" spans="1:6" s="9" customFormat="1" ht="34.5" customHeight="1" x14ac:dyDescent="0.2">
      <c r="A1" s="32" t="s">
        <v>30</v>
      </c>
      <c r="B1" s="32"/>
      <c r="C1" s="32"/>
      <c r="D1" s="32"/>
      <c r="E1" s="32"/>
    </row>
    <row r="2" spans="1:6" ht="14.25" customHeight="1" x14ac:dyDescent="0.35">
      <c r="A2" s="7"/>
      <c r="B2" s="7"/>
      <c r="C2" s="7"/>
      <c r="D2" s="7"/>
      <c r="E2" s="7"/>
    </row>
    <row r="3" spans="1:6" ht="23.25" x14ac:dyDescent="0.35">
      <c r="A3" s="26">
        <f ca="1">TODAY()</f>
        <v>42696</v>
      </c>
      <c r="B3" s="26"/>
      <c r="C3" s="7"/>
      <c r="D3" s="4" t="s">
        <v>21</v>
      </c>
      <c r="E3" s="10">
        <f>SUM(F32)</f>
        <v>35622.6</v>
      </c>
    </row>
    <row r="4" spans="1:6" ht="15" x14ac:dyDescent="0.25">
      <c r="A4" s="33" t="s">
        <v>16</v>
      </c>
      <c r="B4" s="34"/>
      <c r="C4" s="34"/>
      <c r="D4" s="34"/>
      <c r="E4" s="34"/>
    </row>
    <row r="5" spans="1:6" x14ac:dyDescent="0.2">
      <c r="A5" s="5" t="s">
        <v>41</v>
      </c>
      <c r="B5" s="5" t="s">
        <v>17</v>
      </c>
      <c r="C5" s="5" t="s">
        <v>42</v>
      </c>
      <c r="D5" s="5" t="s">
        <v>18</v>
      </c>
      <c r="E5" s="5" t="s">
        <v>19</v>
      </c>
      <c r="F5" s="5" t="s">
        <v>20</v>
      </c>
    </row>
    <row r="6" spans="1:6" x14ac:dyDescent="0.2">
      <c r="A6" s="6"/>
      <c r="B6" s="6">
        <v>42654</v>
      </c>
      <c r="C6" s="29">
        <f ca="1">$A$3-Expense11671112[[#This Row],[Date d''envoi]]</f>
        <v>42</v>
      </c>
      <c r="D6" s="3">
        <v>16829</v>
      </c>
      <c r="E6" s="3" t="s">
        <v>46</v>
      </c>
      <c r="F6" s="11">
        <v>2302.15</v>
      </c>
    </row>
    <row r="7" spans="1:6" x14ac:dyDescent="0.2">
      <c r="A7" s="6"/>
      <c r="B7" s="6">
        <v>42654</v>
      </c>
      <c r="C7" s="29">
        <f ca="1">$A$3-Expense11671112[[#This Row],[Date d''envoi]]</f>
        <v>42</v>
      </c>
      <c r="D7" s="3">
        <v>16822</v>
      </c>
      <c r="E7" s="3" t="s">
        <v>39</v>
      </c>
      <c r="F7" s="11">
        <v>3064.45</v>
      </c>
    </row>
    <row r="8" spans="1:6" x14ac:dyDescent="0.2">
      <c r="A8" s="6"/>
      <c r="B8" s="6">
        <v>42654</v>
      </c>
      <c r="C8" s="29">
        <f ca="1">$A$3-Expense11671112[[#This Row],[Date d''envoi]]</f>
        <v>42</v>
      </c>
      <c r="D8" s="3">
        <v>16815</v>
      </c>
      <c r="E8" s="3" t="s">
        <v>36</v>
      </c>
      <c r="F8" s="11">
        <v>1095.25</v>
      </c>
    </row>
    <row r="9" spans="1:6" x14ac:dyDescent="0.2">
      <c r="A9" s="6"/>
      <c r="B9" s="6">
        <v>42655</v>
      </c>
      <c r="C9" s="29">
        <f ca="1">$A$3-Expense11671112[[#This Row],[Date d''envoi]]</f>
        <v>41</v>
      </c>
      <c r="D9" s="3">
        <v>16842</v>
      </c>
      <c r="E9" s="3" t="s">
        <v>34</v>
      </c>
      <c r="F9" s="11">
        <v>4596.6499999999996</v>
      </c>
    </row>
    <row r="10" spans="1:6" x14ac:dyDescent="0.2">
      <c r="A10" s="6"/>
      <c r="B10" s="6">
        <v>42655</v>
      </c>
      <c r="C10" s="29">
        <f ca="1">$A$3-Expense11671112[[#This Row],[Date d''envoi]]</f>
        <v>41</v>
      </c>
      <c r="D10" s="3">
        <v>16845</v>
      </c>
      <c r="E10" s="3" t="s">
        <v>49</v>
      </c>
      <c r="F10" s="11">
        <v>337</v>
      </c>
    </row>
    <row r="11" spans="1:6" x14ac:dyDescent="0.2">
      <c r="A11" s="6"/>
      <c r="B11" s="6">
        <v>42660</v>
      </c>
      <c r="C11" s="29">
        <f ca="1">$A$3-Expense11671112[[#This Row],[Date d''envoi]]</f>
        <v>36</v>
      </c>
      <c r="D11" s="3">
        <v>16854</v>
      </c>
      <c r="E11" s="3" t="s">
        <v>48</v>
      </c>
      <c r="F11" s="11">
        <v>389.55</v>
      </c>
    </row>
    <row r="12" spans="1:6" x14ac:dyDescent="0.2">
      <c r="A12" s="6"/>
      <c r="B12" s="6">
        <v>42662</v>
      </c>
      <c r="C12" s="29">
        <f ca="1">$A$3-Expense11671112[[#This Row],[Date d''envoi]]</f>
        <v>34</v>
      </c>
      <c r="D12" s="3">
        <v>16864</v>
      </c>
      <c r="E12" s="3" t="s">
        <v>36</v>
      </c>
      <c r="F12" s="11">
        <v>166.05</v>
      </c>
    </row>
    <row r="13" spans="1:6" x14ac:dyDescent="0.2">
      <c r="A13" s="6"/>
      <c r="B13" s="6">
        <v>42662</v>
      </c>
      <c r="C13" s="29">
        <f ca="1">$A$3-Expense11671112[[#This Row],[Date d''envoi]]</f>
        <v>34</v>
      </c>
      <c r="D13" s="3">
        <v>16860</v>
      </c>
      <c r="E13" s="3" t="s">
        <v>50</v>
      </c>
      <c r="F13" s="11">
        <v>1037.0999999999999</v>
      </c>
    </row>
    <row r="14" spans="1:6" x14ac:dyDescent="0.2">
      <c r="A14" s="6"/>
      <c r="B14" s="6">
        <v>42663</v>
      </c>
      <c r="C14" s="29">
        <f ca="1">$A$3-Expense11671112[[#This Row],[Date d''envoi]]</f>
        <v>33</v>
      </c>
      <c r="D14" s="3">
        <v>16422</v>
      </c>
      <c r="E14" s="3" t="s">
        <v>33</v>
      </c>
      <c r="F14" s="11">
        <v>8447.75</v>
      </c>
    </row>
    <row r="15" spans="1:6" x14ac:dyDescent="0.2">
      <c r="A15" s="6"/>
      <c r="B15" s="6">
        <v>42663</v>
      </c>
      <c r="C15" s="29">
        <f ca="1">$A$3-Expense11671112[[#This Row],[Date d''envoi]]</f>
        <v>33</v>
      </c>
      <c r="D15" s="3">
        <v>16866</v>
      </c>
      <c r="E15" s="3" t="s">
        <v>37</v>
      </c>
      <c r="F15" s="11">
        <v>246</v>
      </c>
    </row>
    <row r="16" spans="1:6" x14ac:dyDescent="0.2">
      <c r="A16" s="6"/>
      <c r="B16" s="6">
        <v>42663</v>
      </c>
      <c r="C16" s="29">
        <f ca="1">$A$3-Expense11671112[[#This Row],[Date d''envoi]]</f>
        <v>33</v>
      </c>
      <c r="D16" s="3">
        <v>16861</v>
      </c>
      <c r="E16" s="3" t="s">
        <v>51</v>
      </c>
      <c r="F16" s="11">
        <v>105.95</v>
      </c>
    </row>
    <row r="17" spans="1:6" x14ac:dyDescent="0.2">
      <c r="A17" s="6"/>
      <c r="B17" s="6">
        <v>42664</v>
      </c>
      <c r="C17" s="29">
        <f ca="1">$A$3-Expense11671112[[#This Row],[Date d''envoi]]</f>
        <v>32</v>
      </c>
      <c r="D17" s="3">
        <v>16853</v>
      </c>
      <c r="E17" s="3" t="s">
        <v>36</v>
      </c>
      <c r="F17" s="11">
        <v>3635.65</v>
      </c>
    </row>
    <row r="18" spans="1:6" x14ac:dyDescent="0.2">
      <c r="A18" s="6"/>
      <c r="B18" s="6">
        <v>42668</v>
      </c>
      <c r="C18" s="29">
        <f ca="1">$A$3-Expense11671112[[#This Row],[Date d''envoi]]</f>
        <v>28</v>
      </c>
      <c r="D18" s="3">
        <v>16872</v>
      </c>
      <c r="E18" s="3" t="s">
        <v>47</v>
      </c>
      <c r="F18" s="11">
        <v>841.05</v>
      </c>
    </row>
    <row r="19" spans="1:6" x14ac:dyDescent="0.2">
      <c r="A19" s="6"/>
      <c r="B19" s="6">
        <v>42668</v>
      </c>
      <c r="C19" s="29">
        <f ca="1">$A$3-Expense11671112[[#This Row],[Date d''envoi]]</f>
        <v>28</v>
      </c>
      <c r="D19" s="3">
        <v>16873</v>
      </c>
      <c r="E19" s="3" t="s">
        <v>52</v>
      </c>
      <c r="F19" s="11">
        <v>211.7</v>
      </c>
    </row>
    <row r="20" spans="1:6" x14ac:dyDescent="0.2">
      <c r="A20" s="6"/>
      <c r="B20" s="6">
        <v>42668</v>
      </c>
      <c r="C20" s="29">
        <f ca="1">$A$3-Expense11671112[[#This Row],[Date d''envoi]]</f>
        <v>28</v>
      </c>
      <c r="D20" s="3">
        <v>16889</v>
      </c>
      <c r="E20" s="3" t="s">
        <v>39</v>
      </c>
      <c r="F20" s="11">
        <v>648</v>
      </c>
    </row>
    <row r="21" spans="1:6" x14ac:dyDescent="0.2">
      <c r="A21" s="6"/>
      <c r="B21" s="6">
        <v>42668</v>
      </c>
      <c r="C21" s="29">
        <f ca="1">$A$3-Expense11671112[[#This Row],[Date d''envoi]]</f>
        <v>28</v>
      </c>
      <c r="D21" s="3">
        <v>16859</v>
      </c>
      <c r="E21" s="3" t="s">
        <v>35</v>
      </c>
      <c r="F21" s="11">
        <v>3506.15</v>
      </c>
    </row>
    <row r="22" spans="1:6" x14ac:dyDescent="0.2">
      <c r="A22" s="6"/>
      <c r="B22" s="6">
        <v>42670</v>
      </c>
      <c r="C22" s="29">
        <f ca="1">$A$3-Expense11671112[[#This Row],[Date d''envoi]]</f>
        <v>26</v>
      </c>
      <c r="D22" s="3">
        <v>16656</v>
      </c>
      <c r="E22" s="3" t="s">
        <v>54</v>
      </c>
      <c r="F22" s="11">
        <v>299</v>
      </c>
    </row>
    <row r="23" spans="1:6" x14ac:dyDescent="0.2">
      <c r="A23" s="6"/>
      <c r="B23" s="6">
        <v>42670</v>
      </c>
      <c r="C23" s="29">
        <f ca="1">$A$3-Expense11671112[[#This Row],[Date d''envoi]]</f>
        <v>26</v>
      </c>
      <c r="D23" s="3">
        <v>16640</v>
      </c>
      <c r="E23" s="3" t="s">
        <v>36</v>
      </c>
      <c r="F23" s="11">
        <v>757.85</v>
      </c>
    </row>
    <row r="24" spans="1:6" x14ac:dyDescent="0.2">
      <c r="A24" s="6"/>
      <c r="B24" s="6">
        <v>42670</v>
      </c>
      <c r="C24" s="29">
        <f ca="1">$A$3-Expense11671112[[#This Row],[Date d''envoi]]</f>
        <v>26</v>
      </c>
      <c r="D24" s="3">
        <v>16882</v>
      </c>
      <c r="E24" s="3" t="s">
        <v>55</v>
      </c>
      <c r="F24" s="11">
        <v>2710.9</v>
      </c>
    </row>
    <row r="25" spans="1:6" x14ac:dyDescent="0.2">
      <c r="A25" s="6"/>
      <c r="B25" s="6">
        <v>42670</v>
      </c>
      <c r="C25" s="29">
        <f ca="1">$A$3-Expense11671112[[#This Row],[Date d''envoi]]</f>
        <v>26</v>
      </c>
      <c r="D25" s="3">
        <v>16888</v>
      </c>
      <c r="E25" s="3" t="s">
        <v>56</v>
      </c>
      <c r="F25" s="11">
        <v>822.45</v>
      </c>
    </row>
    <row r="26" spans="1:6" x14ac:dyDescent="0.2">
      <c r="A26" s="6"/>
      <c r="B26" s="6">
        <v>42671</v>
      </c>
      <c r="C26" s="29">
        <f ca="1">$A$3-Expense11671112[[#This Row],[Date d''envoi]]</f>
        <v>25</v>
      </c>
      <c r="D26" s="3">
        <v>16891</v>
      </c>
      <c r="E26" s="3" t="s">
        <v>57</v>
      </c>
      <c r="F26" s="11">
        <v>239.6</v>
      </c>
    </row>
    <row r="27" spans="1:6" x14ac:dyDescent="0.2">
      <c r="A27" s="6"/>
      <c r="B27" s="6">
        <v>42671</v>
      </c>
      <c r="C27" s="29">
        <f ca="1">$A$3-Expense11671112[[#This Row],[Date d''envoi]]</f>
        <v>25</v>
      </c>
      <c r="D27" s="3">
        <v>16879</v>
      </c>
      <c r="E27" s="3" t="s">
        <v>58</v>
      </c>
      <c r="F27" s="11">
        <v>88.55</v>
      </c>
    </row>
    <row r="28" spans="1:6" x14ac:dyDescent="0.2">
      <c r="A28" s="6"/>
      <c r="B28" s="6">
        <v>42671</v>
      </c>
      <c r="C28" s="29">
        <f ca="1">$A$3-Expense11671112[[#This Row],[Date d''envoi]]</f>
        <v>25</v>
      </c>
      <c r="D28" s="3">
        <v>16883</v>
      </c>
      <c r="E28" s="3" t="s">
        <v>59</v>
      </c>
      <c r="F28" s="11">
        <v>73.8</v>
      </c>
    </row>
    <row r="29" spans="1:6" x14ac:dyDescent="0.2">
      <c r="A29" s="6"/>
      <c r="B29" s="6"/>
      <c r="C29" s="29"/>
      <c r="D29" s="3"/>
      <c r="E29" s="3"/>
      <c r="F29" s="11"/>
    </row>
    <row r="30" spans="1:6" x14ac:dyDescent="0.2">
      <c r="A30" s="6"/>
      <c r="B30" s="6"/>
      <c r="C30" s="29"/>
      <c r="D30" s="3"/>
      <c r="E30" s="3"/>
      <c r="F30" s="11" t="s">
        <v>61</v>
      </c>
    </row>
    <row r="31" spans="1:6" x14ac:dyDescent="0.2">
      <c r="A31" s="6"/>
      <c r="B31" s="6"/>
      <c r="C31" s="29"/>
      <c r="D31" s="3"/>
      <c r="E31" s="3"/>
      <c r="F31" s="11"/>
    </row>
    <row r="32" spans="1:6" x14ac:dyDescent="0.2">
      <c r="A32" s="3"/>
      <c r="B32" s="3" t="s">
        <v>0</v>
      </c>
      <c r="C32" s="3"/>
      <c r="D32" s="3"/>
      <c r="E32" s="3"/>
      <c r="F32" s="22">
        <f>SUBTOTAL(109,Expense11671112[Montant])</f>
        <v>35622.6</v>
      </c>
    </row>
    <row r="33" spans="5:5" x14ac:dyDescent="0.2">
      <c r="E33" s="2"/>
    </row>
    <row r="35" spans="5:5" x14ac:dyDescent="0.2">
      <c r="E35" s="2"/>
    </row>
  </sheetData>
  <mergeCells count="2">
    <mergeCell ref="A1:E1"/>
    <mergeCell ref="A4:E4"/>
  </mergeCells>
  <conditionalFormatting sqref="A6:C31">
    <cfRule type="cellIs" dxfId="11" priority="1" operator="between">
      <formula>TODAY()-42</formula>
      <formula>TODAY()-365</formula>
    </cfRule>
    <cfRule type="cellIs" dxfId="10" priority="2" operator="between">
      <formula>TODAY()-32</formula>
      <formula>TODAY()-42</formula>
    </cfRule>
    <cfRule type="cellIs" dxfId="9" priority="3" operator="between">
      <formula>TODAY()-1</formula>
      <formula>TODAY()-32</formula>
    </cfRule>
  </conditionalFormatting>
  <pageMargins left="0.7" right="0.7" top="0.75" bottom="0.75" header="0.3" footer="0.3"/>
  <pageSetup paperSize="9" scale="71" orientation="portrait" r:id="rId1"/>
  <colBreaks count="1" manualBreakCount="1">
    <brk id="6" max="39" man="1"/>
  </col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E52"/>
  <sheetViews>
    <sheetView view="pageBreakPreview" topLeftCell="A20" zoomScale="145" zoomScaleNormal="100" zoomScaleSheetLayoutView="145" workbookViewId="0">
      <selection activeCell="E40" sqref="E40"/>
    </sheetView>
  </sheetViews>
  <sheetFormatPr defaultRowHeight="14.25" x14ac:dyDescent="0.2"/>
  <cols>
    <col min="1" max="1" width="15.625" customWidth="1"/>
    <col min="2" max="2" width="12.75" customWidth="1"/>
    <col min="3" max="3" width="15.625" customWidth="1"/>
    <col min="4" max="4" width="37.375" customWidth="1"/>
    <col min="5" max="5" width="17.375" customWidth="1"/>
  </cols>
  <sheetData>
    <row r="1" spans="1:5" s="9" customFormat="1" ht="34.5" customHeight="1" x14ac:dyDescent="0.2">
      <c r="A1" s="32" t="s">
        <v>31</v>
      </c>
      <c r="B1" s="32"/>
      <c r="C1" s="32"/>
      <c r="D1" s="32"/>
      <c r="E1" s="32"/>
    </row>
    <row r="2" spans="1:5" ht="14.25" customHeight="1" x14ac:dyDescent="0.35">
      <c r="A2" s="7"/>
      <c r="B2" s="7"/>
      <c r="C2" s="7"/>
      <c r="D2" s="7"/>
      <c r="E2" s="7"/>
    </row>
    <row r="3" spans="1:5" ht="23.25" x14ac:dyDescent="0.35">
      <c r="A3" s="26">
        <f ca="1">TODAY()</f>
        <v>42696</v>
      </c>
      <c r="B3" s="26"/>
      <c r="C3" s="7"/>
      <c r="D3" s="4" t="s">
        <v>21</v>
      </c>
      <c r="E3" s="10">
        <f>SUM(E49)</f>
        <v>55966.299999999996</v>
      </c>
    </row>
    <row r="4" spans="1:5" ht="15" x14ac:dyDescent="0.25">
      <c r="A4" s="33" t="s">
        <v>16</v>
      </c>
      <c r="B4" s="34"/>
      <c r="C4" s="34"/>
      <c r="D4" s="34"/>
      <c r="E4" s="34"/>
    </row>
    <row r="5" spans="1:5" x14ac:dyDescent="0.2">
      <c r="A5" s="5" t="s">
        <v>17</v>
      </c>
      <c r="B5" s="5" t="s">
        <v>40</v>
      </c>
      <c r="C5" s="5" t="s">
        <v>18</v>
      </c>
      <c r="D5" s="5" t="s">
        <v>19</v>
      </c>
      <c r="E5" s="5" t="s">
        <v>20</v>
      </c>
    </row>
    <row r="6" spans="1:5" x14ac:dyDescent="0.2">
      <c r="A6" s="6">
        <v>42675</v>
      </c>
      <c r="B6" s="29">
        <f ca="1">$A$3-Expense11671113[[#This Row],[Date d''envoi]]</f>
        <v>21</v>
      </c>
      <c r="C6" s="3">
        <v>16896</v>
      </c>
      <c r="D6" s="3" t="s">
        <v>62</v>
      </c>
      <c r="E6" s="11">
        <v>492.8</v>
      </c>
    </row>
    <row r="7" spans="1:5" x14ac:dyDescent="0.2">
      <c r="A7" s="6">
        <v>42675</v>
      </c>
      <c r="B7" s="29">
        <f ca="1">$A$3-Expense11671113[[#This Row],[Date d''envoi]]</f>
        <v>21</v>
      </c>
      <c r="C7" s="3">
        <v>16754</v>
      </c>
      <c r="D7" s="3" t="s">
        <v>63</v>
      </c>
      <c r="E7" s="11">
        <v>4999.25</v>
      </c>
    </row>
    <row r="8" spans="1:5" x14ac:dyDescent="0.2">
      <c r="A8" s="6">
        <v>42675</v>
      </c>
      <c r="B8" s="29">
        <f ca="1">$A$3-Expense11671113[[#This Row],[Date d''envoi]]</f>
        <v>21</v>
      </c>
      <c r="C8" s="3">
        <v>16881</v>
      </c>
      <c r="D8" s="3" t="s">
        <v>64</v>
      </c>
      <c r="E8" s="11">
        <v>291.45</v>
      </c>
    </row>
    <row r="9" spans="1:5" x14ac:dyDescent="0.2">
      <c r="A9" s="6">
        <v>42675</v>
      </c>
      <c r="B9" s="29">
        <f ca="1">$A$3-Expense11671113[[#This Row],[Date d''envoi]]</f>
        <v>21</v>
      </c>
      <c r="C9" s="3">
        <v>16894</v>
      </c>
      <c r="D9" s="3" t="s">
        <v>45</v>
      </c>
      <c r="E9" s="11">
        <v>473.45</v>
      </c>
    </row>
    <row r="10" spans="1:5" x14ac:dyDescent="0.2">
      <c r="A10" s="6">
        <v>42675</v>
      </c>
      <c r="B10" s="29">
        <f ca="1">$A$3-Expense11671113[[#This Row],[Date d''envoi]]</f>
        <v>21</v>
      </c>
      <c r="C10" s="3">
        <v>16852</v>
      </c>
      <c r="D10" s="3" t="s">
        <v>35</v>
      </c>
      <c r="E10" s="11">
        <v>315.2</v>
      </c>
    </row>
    <row r="11" spans="1:5" x14ac:dyDescent="0.2">
      <c r="A11" s="6">
        <v>42675</v>
      </c>
      <c r="B11" s="29">
        <f ca="1">$A$3-Expense11671113[[#This Row],[Date d''envoi]]</f>
        <v>21</v>
      </c>
      <c r="C11" s="3">
        <v>16746</v>
      </c>
      <c r="D11" s="3" t="s">
        <v>46</v>
      </c>
      <c r="E11" s="11">
        <v>7409.9</v>
      </c>
    </row>
    <row r="12" spans="1:5" x14ac:dyDescent="0.2">
      <c r="A12" s="6">
        <v>42677</v>
      </c>
      <c r="B12" s="29">
        <f ca="1">$A$3-Expense11671113[[#This Row],[Date d''envoi]]</f>
        <v>19</v>
      </c>
      <c r="C12" s="3">
        <v>16850</v>
      </c>
      <c r="D12" s="3" t="s">
        <v>33</v>
      </c>
      <c r="E12" s="11">
        <v>401</v>
      </c>
    </row>
    <row r="13" spans="1:5" x14ac:dyDescent="0.2">
      <c r="A13" s="6">
        <v>42677</v>
      </c>
      <c r="B13" s="29">
        <f ca="1">$A$3-Expense11671113[[#This Row],[Date d''envoi]]</f>
        <v>19</v>
      </c>
      <c r="C13" s="3">
        <v>16907</v>
      </c>
      <c r="D13" s="3" t="s">
        <v>36</v>
      </c>
      <c r="E13" s="11">
        <v>81.95</v>
      </c>
    </row>
    <row r="14" spans="1:5" x14ac:dyDescent="0.2">
      <c r="A14" s="6">
        <v>42677</v>
      </c>
      <c r="B14" s="29">
        <f ca="1">$A$3-Expense11671113[[#This Row],[Date d''envoi]]</f>
        <v>19</v>
      </c>
      <c r="C14" s="3">
        <v>16910</v>
      </c>
      <c r="D14" s="3" t="s">
        <v>65</v>
      </c>
      <c r="E14" s="11">
        <v>150.55000000000001</v>
      </c>
    </row>
    <row r="15" spans="1:5" x14ac:dyDescent="0.2">
      <c r="A15" s="6">
        <v>42677</v>
      </c>
      <c r="B15" s="29">
        <f ca="1">$A$3-Expense11671113[[#This Row],[Date d''envoi]]</f>
        <v>19</v>
      </c>
      <c r="C15" s="3">
        <v>16900</v>
      </c>
      <c r="D15" s="3" t="s">
        <v>66</v>
      </c>
      <c r="E15" s="11">
        <v>221.4</v>
      </c>
    </row>
    <row r="16" spans="1:5" x14ac:dyDescent="0.2">
      <c r="A16" s="6">
        <v>42678</v>
      </c>
      <c r="B16" s="29">
        <f ca="1">$A$3-Expense11671113[[#This Row],[Date d''envoi]]</f>
        <v>18</v>
      </c>
      <c r="C16" s="3">
        <v>16546</v>
      </c>
      <c r="D16" s="3" t="s">
        <v>67</v>
      </c>
      <c r="E16" s="11">
        <v>807.1</v>
      </c>
    </row>
    <row r="17" spans="1:5" x14ac:dyDescent="0.2">
      <c r="A17" s="6">
        <v>42678</v>
      </c>
      <c r="B17" s="29">
        <f ca="1">$A$3-Expense11671113[[#This Row],[Date d''envoi]]</f>
        <v>18</v>
      </c>
      <c r="C17" s="3">
        <v>16902</v>
      </c>
      <c r="D17" s="3" t="s">
        <v>68</v>
      </c>
      <c r="E17" s="11">
        <v>613</v>
      </c>
    </row>
    <row r="18" spans="1:5" x14ac:dyDescent="0.2">
      <c r="A18" s="6">
        <v>42678</v>
      </c>
      <c r="B18" s="29">
        <f ca="1">$A$3-Expense11671113[[#This Row],[Date d''envoi]]</f>
        <v>18</v>
      </c>
      <c r="C18" s="3">
        <v>16834</v>
      </c>
      <c r="D18" s="3" t="s">
        <v>69</v>
      </c>
      <c r="E18" s="11">
        <v>286.95</v>
      </c>
    </row>
    <row r="19" spans="1:5" x14ac:dyDescent="0.2">
      <c r="A19" s="6">
        <v>42678</v>
      </c>
      <c r="B19" s="29">
        <f ca="1">$A$3-Expense11671113[[#This Row],[Date d''envoi]]</f>
        <v>18</v>
      </c>
      <c r="C19" s="3">
        <v>16876</v>
      </c>
      <c r="D19" s="3" t="s">
        <v>70</v>
      </c>
      <c r="E19" s="11">
        <v>637.5</v>
      </c>
    </row>
    <row r="20" spans="1:5" x14ac:dyDescent="0.2">
      <c r="A20" s="6">
        <v>42678</v>
      </c>
      <c r="B20" s="29">
        <f ca="1">$A$3-Expense11671113[[#This Row],[Date d''envoi]]</f>
        <v>18</v>
      </c>
      <c r="C20" s="3">
        <v>16874</v>
      </c>
      <c r="D20" s="3" t="s">
        <v>71</v>
      </c>
      <c r="E20" s="11">
        <v>1058.4000000000001</v>
      </c>
    </row>
    <row r="21" spans="1:5" x14ac:dyDescent="0.2">
      <c r="A21" s="6">
        <v>42678</v>
      </c>
      <c r="B21" s="29">
        <f ca="1">$A$3-Expense11671113[[#This Row],[Date d''envoi]]</f>
        <v>18</v>
      </c>
      <c r="C21" s="3">
        <v>16897</v>
      </c>
      <c r="D21" s="3" t="s">
        <v>71</v>
      </c>
      <c r="E21" s="11">
        <v>1260.3499999999999</v>
      </c>
    </row>
    <row r="22" spans="1:5" x14ac:dyDescent="0.2">
      <c r="A22" s="6">
        <v>42682</v>
      </c>
      <c r="B22" s="29">
        <f ca="1">$A$3-Expense11671113[[#This Row],[Date d''envoi]]</f>
        <v>14</v>
      </c>
      <c r="C22" s="3">
        <v>16916</v>
      </c>
      <c r="D22" s="3" t="s">
        <v>70</v>
      </c>
      <c r="E22" s="11">
        <v>1587.85</v>
      </c>
    </row>
    <row r="23" spans="1:5" x14ac:dyDescent="0.2">
      <c r="A23" s="6">
        <v>42682</v>
      </c>
      <c r="B23" s="29">
        <f ca="1">$A$3-Expense11671113[[#This Row],[Date d''envoi]]</f>
        <v>14</v>
      </c>
      <c r="C23" s="3">
        <v>16740</v>
      </c>
      <c r="D23" s="3" t="s">
        <v>72</v>
      </c>
      <c r="E23" s="11">
        <v>1430.35</v>
      </c>
    </row>
    <row r="24" spans="1:5" x14ac:dyDescent="0.2">
      <c r="A24" s="6">
        <v>42682</v>
      </c>
      <c r="B24" s="29">
        <f ca="1">$A$3-Expense11671113[[#This Row],[Date d''envoi]]</f>
        <v>14</v>
      </c>
      <c r="C24" s="3">
        <v>16908</v>
      </c>
      <c r="D24" s="3" t="s">
        <v>45</v>
      </c>
      <c r="E24" s="11">
        <v>2154</v>
      </c>
    </row>
    <row r="25" spans="1:5" x14ac:dyDescent="0.2">
      <c r="A25" s="6">
        <v>42683</v>
      </c>
      <c r="B25" s="29">
        <f ca="1">$A$3-Expense11671113[[#This Row],[Date d''envoi]]</f>
        <v>13</v>
      </c>
      <c r="C25" s="3">
        <v>16935</v>
      </c>
      <c r="D25" s="3" t="s">
        <v>68</v>
      </c>
      <c r="E25" s="11">
        <v>172.2</v>
      </c>
    </row>
    <row r="26" spans="1:5" x14ac:dyDescent="0.2">
      <c r="A26" s="6">
        <v>42683</v>
      </c>
      <c r="B26" s="29">
        <f ca="1">$A$3-Expense11671113[[#This Row],[Date d''envoi]]</f>
        <v>13</v>
      </c>
      <c r="C26" s="3">
        <v>16720</v>
      </c>
      <c r="D26" s="3" t="s">
        <v>73</v>
      </c>
      <c r="E26" s="11">
        <v>470.9</v>
      </c>
    </row>
    <row r="27" spans="1:5" x14ac:dyDescent="0.2">
      <c r="A27" s="6">
        <v>42683</v>
      </c>
      <c r="B27" s="29">
        <f ca="1">$A$3-Expense11671113[[#This Row],[Date d''envoi]]</f>
        <v>13</v>
      </c>
      <c r="C27" s="3">
        <v>16926</v>
      </c>
      <c r="D27" s="3" t="s">
        <v>74</v>
      </c>
      <c r="E27" s="11">
        <v>195.6</v>
      </c>
    </row>
    <row r="28" spans="1:5" x14ac:dyDescent="0.2">
      <c r="A28" s="6">
        <v>42683</v>
      </c>
      <c r="B28" s="29">
        <f ca="1">$A$3-Expense11671113[[#This Row],[Date d''envoi]]</f>
        <v>13</v>
      </c>
      <c r="C28" s="3">
        <v>16936</v>
      </c>
      <c r="D28" s="3" t="s">
        <v>75</v>
      </c>
      <c r="E28" s="11">
        <v>631.79999999999995</v>
      </c>
    </row>
    <row r="29" spans="1:5" x14ac:dyDescent="0.2">
      <c r="A29" s="6">
        <v>42685</v>
      </c>
      <c r="B29" s="29">
        <f ca="1">$A$3-Expense11671113[[#This Row],[Date d''envoi]]</f>
        <v>11</v>
      </c>
      <c r="C29" s="3">
        <v>16844</v>
      </c>
      <c r="D29" s="3" t="s">
        <v>36</v>
      </c>
      <c r="E29" s="11">
        <v>2325.5</v>
      </c>
    </row>
    <row r="30" spans="1:5" x14ac:dyDescent="0.2">
      <c r="A30" s="6">
        <v>42685</v>
      </c>
      <c r="B30" s="29">
        <f ca="1">$A$3-Expense11671113[[#This Row],[Date d''envoi]]</f>
        <v>11</v>
      </c>
      <c r="C30" s="3">
        <v>16724</v>
      </c>
      <c r="D30" s="3" t="s">
        <v>36</v>
      </c>
      <c r="E30" s="11">
        <v>3523.85</v>
      </c>
    </row>
    <row r="31" spans="1:5" x14ac:dyDescent="0.2">
      <c r="A31" s="6">
        <v>42688</v>
      </c>
      <c r="B31" s="29">
        <f ca="1">$A$3-Expense11671113[[#This Row],[Date d''envoi]]</f>
        <v>8</v>
      </c>
      <c r="C31" s="3">
        <v>16925</v>
      </c>
      <c r="D31" s="3" t="s">
        <v>48</v>
      </c>
      <c r="E31" s="11">
        <v>149.05000000000001</v>
      </c>
    </row>
    <row r="32" spans="1:5" x14ac:dyDescent="0.2">
      <c r="A32" s="6">
        <v>42688</v>
      </c>
      <c r="B32" s="29">
        <f ca="1">$A$3-Expense11671113[[#This Row],[Date d''envoi]]</f>
        <v>8</v>
      </c>
      <c r="C32" s="3">
        <v>16943</v>
      </c>
      <c r="D32" s="3" t="s">
        <v>76</v>
      </c>
      <c r="E32" s="11">
        <v>222.3</v>
      </c>
    </row>
    <row r="33" spans="1:5" x14ac:dyDescent="0.2">
      <c r="A33" s="6">
        <v>42688</v>
      </c>
      <c r="B33" s="29">
        <f ca="1">$A$3-Expense11671113[[#This Row],[Date d''envoi]]</f>
        <v>8</v>
      </c>
      <c r="C33" s="3">
        <v>16941</v>
      </c>
      <c r="D33" s="3" t="s">
        <v>77</v>
      </c>
      <c r="E33" s="11">
        <v>1656.6</v>
      </c>
    </row>
    <row r="34" spans="1:5" x14ac:dyDescent="0.2">
      <c r="A34" s="6">
        <v>42688</v>
      </c>
      <c r="B34" s="29">
        <f ca="1">$A$3-Expense11671113[[#This Row],[Date d''envoi]]</f>
        <v>8</v>
      </c>
      <c r="C34" s="3">
        <v>16863</v>
      </c>
      <c r="D34" s="3" t="s">
        <v>36</v>
      </c>
      <c r="E34" s="11">
        <v>18162.650000000001</v>
      </c>
    </row>
    <row r="35" spans="1:5" x14ac:dyDescent="0.2">
      <c r="A35" s="6">
        <v>42688</v>
      </c>
      <c r="B35" s="29">
        <f ca="1">$A$3-Expense11671113[[#This Row],[Date d''envoi]]</f>
        <v>8</v>
      </c>
      <c r="C35" s="3">
        <v>16934</v>
      </c>
      <c r="D35" s="3" t="s">
        <v>78</v>
      </c>
      <c r="E35" s="11">
        <v>511.9</v>
      </c>
    </row>
    <row r="36" spans="1:5" x14ac:dyDescent="0.2">
      <c r="A36" s="6">
        <v>42688</v>
      </c>
      <c r="B36" s="29">
        <f ca="1">$A$3-Expense11671113[[#This Row],[Date d''envoi]]</f>
        <v>8</v>
      </c>
      <c r="C36" s="3">
        <v>16948</v>
      </c>
      <c r="D36" s="3" t="s">
        <v>36</v>
      </c>
      <c r="E36" s="11">
        <v>166.05</v>
      </c>
    </row>
    <row r="37" spans="1:5" x14ac:dyDescent="0.2">
      <c r="A37" s="6">
        <v>42691</v>
      </c>
      <c r="B37" s="29">
        <f ca="1">$A$3-Expense11671113[[#This Row],[Date d''envoi]]</f>
        <v>5</v>
      </c>
      <c r="C37" s="3">
        <v>16901</v>
      </c>
      <c r="D37" s="3" t="s">
        <v>34</v>
      </c>
      <c r="E37" s="11">
        <v>241.9</v>
      </c>
    </row>
    <row r="38" spans="1:5" x14ac:dyDescent="0.2">
      <c r="A38" s="6">
        <v>42692</v>
      </c>
      <c r="B38" s="29">
        <f ca="1">$A$3-Expense11671113[[#This Row],[Date d''envoi]]</f>
        <v>4</v>
      </c>
      <c r="C38" s="3">
        <v>16952</v>
      </c>
      <c r="D38" s="3" t="s">
        <v>79</v>
      </c>
      <c r="E38" s="11">
        <v>424</v>
      </c>
    </row>
    <row r="39" spans="1:5" x14ac:dyDescent="0.2">
      <c r="A39" s="6">
        <v>42692</v>
      </c>
      <c r="B39" s="29">
        <f ca="1">$A$3-Expense11671113[[#This Row],[Date d''envoi]]</f>
        <v>4</v>
      </c>
      <c r="C39" s="3">
        <v>16723</v>
      </c>
      <c r="D39" s="3" t="s">
        <v>33</v>
      </c>
      <c r="E39" s="11">
        <v>2148.1</v>
      </c>
    </row>
    <row r="40" spans="1:5" x14ac:dyDescent="0.2">
      <c r="A40" s="6">
        <v>42692</v>
      </c>
      <c r="B40" s="29">
        <f ca="1">$A$3-Expense11671113[[#This Row],[Date d''envoi]]</f>
        <v>4</v>
      </c>
      <c r="C40" s="3">
        <v>16726</v>
      </c>
      <c r="D40" s="3" t="s">
        <v>80</v>
      </c>
      <c r="E40" s="11">
        <v>291.45</v>
      </c>
    </row>
    <row r="41" spans="1:5" x14ac:dyDescent="0.2">
      <c r="A41" s="6"/>
      <c r="B41" s="29">
        <f ca="1">$A$3-Expense11671113[[#This Row],[Date d''envoi]]</f>
        <v>42696</v>
      </c>
      <c r="C41" s="3"/>
      <c r="D41" s="3"/>
      <c r="E41" s="11"/>
    </row>
    <row r="42" spans="1:5" x14ac:dyDescent="0.2">
      <c r="A42" s="6"/>
      <c r="B42" s="29">
        <f ca="1">$A$3-Expense11671113[[#This Row],[Date d''envoi]]</f>
        <v>42696</v>
      </c>
      <c r="C42" s="3"/>
      <c r="D42" s="3"/>
      <c r="E42" s="11"/>
    </row>
    <row r="43" spans="1:5" x14ac:dyDescent="0.2">
      <c r="A43" s="6"/>
      <c r="B43" s="29">
        <f ca="1">$A$3-Expense11671113[[#This Row],[Date d''envoi]]</f>
        <v>42696</v>
      </c>
      <c r="C43" s="3"/>
      <c r="D43" s="3"/>
      <c r="E43" s="11"/>
    </row>
    <row r="44" spans="1:5" x14ac:dyDescent="0.2">
      <c r="A44" s="6"/>
      <c r="B44" s="29">
        <f ca="1">$A$3-Expense11671113[[#This Row],[Date d''envoi]]</f>
        <v>42696</v>
      </c>
      <c r="C44" s="3"/>
      <c r="D44" s="3"/>
      <c r="E44" s="11"/>
    </row>
    <row r="45" spans="1:5" x14ac:dyDescent="0.2">
      <c r="A45" s="6"/>
      <c r="B45" s="29">
        <f ca="1">$A$3-Expense11671113[[#This Row],[Date d''envoi]]</f>
        <v>42696</v>
      </c>
      <c r="C45" s="3"/>
      <c r="D45" s="3"/>
      <c r="E45" s="11"/>
    </row>
    <row r="46" spans="1:5" x14ac:dyDescent="0.2">
      <c r="A46" s="6"/>
      <c r="B46" s="29">
        <f ca="1">$A$3-Expense11671113[[#This Row],[Date d''envoi]]</f>
        <v>42696</v>
      </c>
      <c r="C46" s="3"/>
      <c r="D46" s="3"/>
      <c r="E46" s="11"/>
    </row>
    <row r="47" spans="1:5" x14ac:dyDescent="0.2">
      <c r="A47" s="6"/>
      <c r="B47" s="29">
        <f ca="1">$A$3-Expense11671113[[#This Row],[Date d''envoi]]</f>
        <v>42696</v>
      </c>
      <c r="C47" s="3"/>
      <c r="D47" s="3"/>
      <c r="E47" s="11"/>
    </row>
    <row r="48" spans="1:5" x14ac:dyDescent="0.2">
      <c r="A48" s="6"/>
      <c r="B48" s="6"/>
      <c r="C48" s="3"/>
      <c r="D48" s="3"/>
      <c r="E48" s="11"/>
    </row>
    <row r="49" spans="1:5" x14ac:dyDescent="0.2">
      <c r="A49" s="3" t="s">
        <v>0</v>
      </c>
      <c r="B49" s="3"/>
      <c r="C49" s="3"/>
      <c r="D49" s="3"/>
      <c r="E49" s="22">
        <f>SUBTOTAL(109,Expense11671113[Montant])</f>
        <v>55966.299999999996</v>
      </c>
    </row>
    <row r="50" spans="1:5" x14ac:dyDescent="0.2">
      <c r="E50" s="2"/>
    </row>
    <row r="52" spans="1:5" x14ac:dyDescent="0.2">
      <c r="E52" s="2"/>
    </row>
  </sheetData>
  <mergeCells count="2">
    <mergeCell ref="A1:E1"/>
    <mergeCell ref="A4:E4"/>
  </mergeCells>
  <conditionalFormatting sqref="A6:B6 A35:B48 A7:A33 B7:B47">
    <cfRule type="cellIs" dxfId="8" priority="4" operator="between">
      <formula>TODAY()-42</formula>
      <formula>TODAY()-365</formula>
    </cfRule>
    <cfRule type="cellIs" dxfId="7" priority="5" operator="between">
      <formula>TODAY()-32</formula>
      <formula>TODAY()-42</formula>
    </cfRule>
    <cfRule type="cellIs" dxfId="6" priority="6" operator="between">
      <formula>TODAY()-1</formula>
      <formula>TODAY()-32</formula>
    </cfRule>
  </conditionalFormatting>
  <conditionalFormatting sqref="A34">
    <cfRule type="cellIs" dxfId="5" priority="1" operator="between">
      <formula>TODAY()-42</formula>
      <formula>TODAY()-365</formula>
    </cfRule>
    <cfRule type="cellIs" dxfId="4" priority="2" operator="between">
      <formula>TODAY()-32</formula>
      <formula>TODAY()-42</formula>
    </cfRule>
    <cfRule type="cellIs" dxfId="3" priority="3" operator="between">
      <formula>TODAY()-1</formula>
      <formula>TODAY()-32</formula>
    </cfRule>
  </conditionalFormatting>
  <pageMargins left="0.7" right="0.7" top="0.75" bottom="0.75" header="0.3" footer="0.3"/>
  <pageSetup paperSize="9" scale="74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E54"/>
  <sheetViews>
    <sheetView view="pageBreakPreview" zoomScale="130" zoomScaleNormal="100" zoomScaleSheetLayoutView="130" workbookViewId="0">
      <selection activeCell="A6" sqref="A6:E6"/>
    </sheetView>
  </sheetViews>
  <sheetFormatPr defaultRowHeight="14.25" x14ac:dyDescent="0.2"/>
  <cols>
    <col min="1" max="1" width="15.625" customWidth="1"/>
    <col min="2" max="2" width="8.625" customWidth="1"/>
    <col min="3" max="3" width="15.625" customWidth="1"/>
    <col min="4" max="4" width="37.375" customWidth="1"/>
    <col min="5" max="5" width="17.375" customWidth="1"/>
  </cols>
  <sheetData>
    <row r="1" spans="1:5" s="9" customFormat="1" ht="34.5" customHeight="1" x14ac:dyDescent="0.2">
      <c r="A1" s="32" t="s">
        <v>32</v>
      </c>
      <c r="B1" s="32"/>
      <c r="C1" s="32"/>
      <c r="D1" s="32"/>
      <c r="E1" s="32"/>
    </row>
    <row r="2" spans="1:5" ht="14.25" customHeight="1" x14ac:dyDescent="0.35">
      <c r="A2" s="7"/>
      <c r="B2" s="7"/>
      <c r="C2" s="7"/>
      <c r="D2" s="7"/>
      <c r="E2" s="7"/>
    </row>
    <row r="3" spans="1:5" ht="23.25" x14ac:dyDescent="0.35">
      <c r="A3" s="26">
        <f ca="1">TODAY()</f>
        <v>42696</v>
      </c>
      <c r="B3" s="26"/>
      <c r="C3" s="7"/>
      <c r="D3" s="4" t="s">
        <v>21</v>
      </c>
      <c r="E3" s="10">
        <f>SUM(E51)</f>
        <v>0</v>
      </c>
    </row>
    <row r="4" spans="1:5" ht="15" x14ac:dyDescent="0.25">
      <c r="A4" s="33" t="s">
        <v>16</v>
      </c>
      <c r="B4" s="34"/>
      <c r="C4" s="34"/>
      <c r="D4" s="34"/>
      <c r="E4" s="34"/>
    </row>
    <row r="5" spans="1:5" x14ac:dyDescent="0.2">
      <c r="A5" s="5" t="s">
        <v>17</v>
      </c>
      <c r="B5" s="5" t="s">
        <v>40</v>
      </c>
      <c r="C5" s="5" t="s">
        <v>18</v>
      </c>
      <c r="D5" s="5" t="s">
        <v>19</v>
      </c>
      <c r="E5" s="5" t="s">
        <v>20</v>
      </c>
    </row>
    <row r="6" spans="1:5" x14ac:dyDescent="0.2">
      <c r="A6" s="6"/>
      <c r="B6" s="6"/>
      <c r="C6" s="3"/>
      <c r="D6" s="3"/>
      <c r="E6" s="11"/>
    </row>
    <row r="7" spans="1:5" x14ac:dyDescent="0.2">
      <c r="A7" s="6"/>
      <c r="B7" s="6"/>
      <c r="C7" s="3"/>
      <c r="D7" s="3"/>
      <c r="E7" s="11"/>
    </row>
    <row r="8" spans="1:5" x14ac:dyDescent="0.2">
      <c r="A8" s="6"/>
      <c r="B8" s="6"/>
      <c r="C8" s="3"/>
      <c r="D8" s="3"/>
      <c r="E8" s="11"/>
    </row>
    <row r="9" spans="1:5" x14ac:dyDescent="0.2">
      <c r="A9" s="6"/>
      <c r="B9" s="6"/>
      <c r="C9" s="3"/>
      <c r="D9" s="3"/>
      <c r="E9" s="11"/>
    </row>
    <row r="10" spans="1:5" x14ac:dyDescent="0.2">
      <c r="A10" s="6"/>
      <c r="B10" s="6"/>
      <c r="C10" s="3"/>
      <c r="D10" s="3"/>
      <c r="E10" s="11"/>
    </row>
    <row r="11" spans="1:5" x14ac:dyDescent="0.2">
      <c r="A11" s="6"/>
      <c r="B11" s="6"/>
      <c r="C11" s="3"/>
      <c r="D11" s="3"/>
      <c r="E11" s="11"/>
    </row>
    <row r="12" spans="1:5" x14ac:dyDescent="0.2">
      <c r="A12" s="6"/>
      <c r="B12" s="6"/>
      <c r="C12" s="3"/>
      <c r="D12" s="3"/>
      <c r="E12" s="11"/>
    </row>
    <row r="13" spans="1:5" x14ac:dyDescent="0.2">
      <c r="A13" s="6"/>
      <c r="B13" s="6"/>
      <c r="C13" s="3"/>
      <c r="D13" s="3"/>
      <c r="E13" s="11"/>
    </row>
    <row r="14" spans="1:5" x14ac:dyDescent="0.2">
      <c r="A14" s="6"/>
      <c r="B14" s="6"/>
      <c r="C14" s="3"/>
      <c r="D14" s="3"/>
      <c r="E14" s="11"/>
    </row>
    <row r="15" spans="1:5" x14ac:dyDescent="0.2">
      <c r="A15" s="6"/>
      <c r="B15" s="6"/>
      <c r="C15" s="3"/>
      <c r="D15" s="3"/>
      <c r="E15" s="11"/>
    </row>
    <row r="16" spans="1:5" x14ac:dyDescent="0.2">
      <c r="A16" s="6"/>
      <c r="B16" s="6"/>
      <c r="C16" s="3"/>
      <c r="D16" s="3"/>
      <c r="E16" s="11"/>
    </row>
    <row r="17" spans="1:5" x14ac:dyDescent="0.2">
      <c r="A17" s="6"/>
      <c r="B17" s="6"/>
      <c r="C17" s="3"/>
      <c r="D17" s="3"/>
      <c r="E17" s="11"/>
    </row>
    <row r="18" spans="1:5" x14ac:dyDescent="0.2">
      <c r="A18" s="6"/>
      <c r="B18" s="6"/>
      <c r="C18" s="3"/>
      <c r="D18" s="3"/>
      <c r="E18" s="11"/>
    </row>
    <row r="19" spans="1:5" x14ac:dyDescent="0.2">
      <c r="A19" s="6"/>
      <c r="B19" s="6"/>
      <c r="C19" s="3"/>
      <c r="D19" s="3"/>
      <c r="E19" s="11"/>
    </row>
    <row r="20" spans="1:5" x14ac:dyDescent="0.2">
      <c r="A20" s="6"/>
      <c r="B20" s="6"/>
      <c r="C20" s="3"/>
      <c r="D20" s="3"/>
      <c r="E20" s="11"/>
    </row>
    <row r="21" spans="1:5" x14ac:dyDescent="0.2">
      <c r="A21" s="6"/>
      <c r="B21" s="6"/>
      <c r="C21" s="3"/>
      <c r="D21" s="3"/>
      <c r="E21" s="11"/>
    </row>
    <row r="22" spans="1:5" x14ac:dyDescent="0.2">
      <c r="A22" s="6"/>
      <c r="B22" s="6"/>
      <c r="C22" s="3"/>
      <c r="D22" s="3"/>
      <c r="E22" s="11"/>
    </row>
    <row r="23" spans="1:5" x14ac:dyDescent="0.2">
      <c r="A23" s="6"/>
      <c r="B23" s="6"/>
      <c r="C23" s="3"/>
      <c r="D23" s="3"/>
      <c r="E23" s="11"/>
    </row>
    <row r="24" spans="1:5" x14ac:dyDescent="0.2">
      <c r="A24" s="6"/>
      <c r="B24" s="6"/>
      <c r="C24" s="3"/>
      <c r="D24" s="3"/>
      <c r="E24" s="11"/>
    </row>
    <row r="25" spans="1:5" x14ac:dyDescent="0.2">
      <c r="A25" s="6"/>
      <c r="B25" s="6"/>
      <c r="C25" s="3"/>
      <c r="D25" s="3"/>
      <c r="E25" s="11"/>
    </row>
    <row r="26" spans="1:5" x14ac:dyDescent="0.2">
      <c r="A26" s="6"/>
      <c r="B26" s="6"/>
      <c r="C26" s="3"/>
      <c r="D26" s="3"/>
      <c r="E26" s="11"/>
    </row>
    <row r="27" spans="1:5" x14ac:dyDescent="0.2">
      <c r="A27" s="6"/>
      <c r="B27" s="6"/>
      <c r="C27" s="3"/>
      <c r="D27" s="3"/>
      <c r="E27" s="11"/>
    </row>
    <row r="28" spans="1:5" x14ac:dyDescent="0.2">
      <c r="A28" s="6"/>
      <c r="B28" s="6"/>
      <c r="C28" s="3"/>
      <c r="D28" s="3"/>
      <c r="E28" s="11"/>
    </row>
    <row r="29" spans="1:5" x14ac:dyDescent="0.2">
      <c r="A29" s="6"/>
      <c r="B29" s="6"/>
      <c r="C29" s="3"/>
      <c r="D29" s="3"/>
      <c r="E29" s="11"/>
    </row>
    <row r="30" spans="1:5" x14ac:dyDescent="0.2">
      <c r="A30" s="6"/>
      <c r="B30" s="6"/>
      <c r="C30" s="3"/>
      <c r="D30" s="3"/>
      <c r="E30" s="11"/>
    </row>
    <row r="31" spans="1:5" x14ac:dyDescent="0.2">
      <c r="A31" s="6"/>
      <c r="B31" s="6"/>
      <c r="C31" s="3"/>
      <c r="D31" s="3"/>
      <c r="E31" s="11"/>
    </row>
    <row r="32" spans="1:5" x14ac:dyDescent="0.2">
      <c r="A32" s="6"/>
      <c r="B32" s="6"/>
      <c r="C32" s="3"/>
      <c r="D32" s="3"/>
      <c r="E32" s="11"/>
    </row>
    <row r="33" spans="1:5" x14ac:dyDescent="0.2">
      <c r="A33" s="6"/>
      <c r="B33" s="6"/>
      <c r="C33" s="3"/>
      <c r="D33" s="3"/>
      <c r="E33" s="11"/>
    </row>
    <row r="34" spans="1:5" x14ac:dyDescent="0.2">
      <c r="A34" s="6"/>
      <c r="B34" s="6"/>
      <c r="C34" s="3"/>
      <c r="D34" s="3"/>
      <c r="E34" s="11"/>
    </row>
    <row r="35" spans="1:5" x14ac:dyDescent="0.2">
      <c r="A35" s="6"/>
      <c r="B35" s="6"/>
      <c r="C35" s="3"/>
      <c r="D35" s="3"/>
      <c r="E35" s="11"/>
    </row>
    <row r="36" spans="1:5" x14ac:dyDescent="0.2">
      <c r="A36" s="6"/>
      <c r="B36" s="6"/>
      <c r="C36" s="3"/>
      <c r="D36" s="3"/>
      <c r="E36" s="11"/>
    </row>
    <row r="37" spans="1:5" x14ac:dyDescent="0.2">
      <c r="A37" s="6"/>
      <c r="B37" s="6"/>
      <c r="C37" s="3"/>
      <c r="D37" s="3"/>
      <c r="E37" s="11"/>
    </row>
    <row r="38" spans="1:5" x14ac:dyDescent="0.2">
      <c r="A38" s="6"/>
      <c r="B38" s="6"/>
      <c r="C38" s="3"/>
      <c r="D38" s="3"/>
      <c r="E38" s="11"/>
    </row>
    <row r="39" spans="1:5" x14ac:dyDescent="0.2">
      <c r="A39" s="6"/>
      <c r="B39" s="6"/>
      <c r="C39" s="3"/>
      <c r="D39" s="3"/>
      <c r="E39" s="11"/>
    </row>
    <row r="40" spans="1:5" x14ac:dyDescent="0.2">
      <c r="A40" s="6"/>
      <c r="B40" s="6"/>
      <c r="C40" s="3"/>
      <c r="D40" s="3"/>
      <c r="E40" s="11"/>
    </row>
    <row r="41" spans="1:5" x14ac:dyDescent="0.2">
      <c r="A41" s="6"/>
      <c r="B41" s="6"/>
      <c r="C41" s="3"/>
      <c r="D41" s="3"/>
      <c r="E41" s="11"/>
    </row>
    <row r="42" spans="1:5" x14ac:dyDescent="0.2">
      <c r="A42" s="6"/>
      <c r="B42" s="6"/>
      <c r="C42" s="3"/>
      <c r="D42" s="3"/>
      <c r="E42" s="11"/>
    </row>
    <row r="43" spans="1:5" x14ac:dyDescent="0.2">
      <c r="A43" s="6"/>
      <c r="B43" s="6"/>
      <c r="C43" s="3"/>
      <c r="D43" s="3"/>
      <c r="E43" s="11"/>
    </row>
    <row r="44" spans="1:5" x14ac:dyDescent="0.2">
      <c r="A44" s="6"/>
      <c r="B44" s="6"/>
      <c r="C44" s="3"/>
      <c r="D44" s="3"/>
      <c r="E44" s="11"/>
    </row>
    <row r="45" spans="1:5" x14ac:dyDescent="0.2">
      <c r="A45" s="6"/>
      <c r="B45" s="6"/>
      <c r="C45" s="3"/>
      <c r="D45" s="3"/>
      <c r="E45" s="11"/>
    </row>
    <row r="46" spans="1:5" x14ac:dyDescent="0.2">
      <c r="A46" s="6"/>
      <c r="B46" s="6"/>
      <c r="C46" s="3"/>
      <c r="D46" s="3"/>
      <c r="E46" s="11"/>
    </row>
    <row r="47" spans="1:5" x14ac:dyDescent="0.2">
      <c r="A47" s="6"/>
      <c r="B47" s="6"/>
      <c r="C47" s="3"/>
      <c r="D47" s="3"/>
      <c r="E47" s="11"/>
    </row>
    <row r="48" spans="1:5" x14ac:dyDescent="0.2">
      <c r="A48" s="6"/>
      <c r="B48" s="6"/>
      <c r="C48" s="3"/>
      <c r="D48" s="3"/>
      <c r="E48" s="11"/>
    </row>
    <row r="49" spans="1:5" x14ac:dyDescent="0.2">
      <c r="A49" s="6"/>
      <c r="B49" s="6"/>
      <c r="C49" s="3"/>
      <c r="D49" s="3"/>
      <c r="E49" s="11"/>
    </row>
    <row r="50" spans="1:5" x14ac:dyDescent="0.2">
      <c r="A50" s="6"/>
      <c r="B50" s="6"/>
      <c r="C50" s="3"/>
      <c r="D50" s="3"/>
      <c r="E50" s="11"/>
    </row>
    <row r="51" spans="1:5" x14ac:dyDescent="0.2">
      <c r="A51" s="3" t="s">
        <v>0</v>
      </c>
      <c r="B51" s="3"/>
      <c r="C51" s="3"/>
      <c r="D51" s="3"/>
      <c r="E51" s="8">
        <f>SUBTOTAL(109,Expense11671114[Montant])</f>
        <v>0</v>
      </c>
    </row>
    <row r="52" spans="1:5" x14ac:dyDescent="0.2">
      <c r="E52" s="2"/>
    </row>
    <row r="54" spans="1:5" x14ac:dyDescent="0.2">
      <c r="E54" s="2"/>
    </row>
  </sheetData>
  <mergeCells count="2">
    <mergeCell ref="A1:E1"/>
    <mergeCell ref="A4:E4"/>
  </mergeCells>
  <conditionalFormatting sqref="A6:B50">
    <cfRule type="cellIs" dxfId="2" priority="1" operator="between">
      <formula>TODAY()-42</formula>
      <formula>TODAY()-365</formula>
    </cfRule>
    <cfRule type="cellIs" dxfId="1" priority="2" operator="between">
      <formula>TODAY()-32</formula>
      <formula>TODAY()-42</formula>
    </cfRule>
    <cfRule type="cellIs" dxfId="0" priority="3" operator="between">
      <formula>TODAY()-1</formula>
      <formula>TODAY()-32</formula>
    </cfRule>
  </conditionalFormatting>
  <pageMargins left="0.7" right="0.7" top="0.75" bottom="0.75" header="0.3" footer="0.3"/>
  <pageSetup paperSize="9" scale="7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D54"/>
  <sheetViews>
    <sheetView view="pageBreakPreview" zoomScale="130" zoomScaleNormal="100" zoomScaleSheetLayoutView="130" workbookViewId="0">
      <selection activeCell="C55" sqref="C55"/>
    </sheetView>
  </sheetViews>
  <sheetFormatPr defaultRowHeight="14.25" x14ac:dyDescent="0.2"/>
  <cols>
    <col min="1" max="2" width="15.625" customWidth="1"/>
    <col min="3" max="3" width="37.375" customWidth="1"/>
    <col min="4" max="4" width="17.375" customWidth="1"/>
  </cols>
  <sheetData>
    <row r="1" spans="1:4" s="9" customFormat="1" ht="34.5" customHeight="1" x14ac:dyDescent="0.2">
      <c r="A1" s="32" t="s">
        <v>22</v>
      </c>
      <c r="B1" s="32"/>
      <c r="C1" s="32"/>
      <c r="D1" s="32"/>
    </row>
    <row r="2" spans="1:4" ht="14.25" customHeight="1" x14ac:dyDescent="0.35">
      <c r="A2" s="7"/>
      <c r="B2" s="7"/>
      <c r="C2" s="7"/>
      <c r="D2" s="7"/>
    </row>
    <row r="3" spans="1:4" ht="23.25" x14ac:dyDescent="0.35">
      <c r="A3" s="7"/>
      <c r="B3" s="7"/>
      <c r="C3" s="4" t="s">
        <v>21</v>
      </c>
      <c r="D3" s="10">
        <f>SUM(D51)</f>
        <v>0</v>
      </c>
    </row>
    <row r="4" spans="1:4" ht="15" x14ac:dyDescent="0.25">
      <c r="A4" s="33" t="s">
        <v>16</v>
      </c>
      <c r="B4" s="34"/>
      <c r="C4" s="34"/>
      <c r="D4" s="34"/>
    </row>
    <row r="5" spans="1:4" x14ac:dyDescent="0.2">
      <c r="A5" s="5" t="s">
        <v>17</v>
      </c>
      <c r="B5" s="5" t="s">
        <v>18</v>
      </c>
      <c r="C5" s="5" t="s">
        <v>19</v>
      </c>
      <c r="D5" s="5" t="s">
        <v>20</v>
      </c>
    </row>
    <row r="6" spans="1:4" x14ac:dyDescent="0.2">
      <c r="A6" s="6"/>
      <c r="B6" s="3"/>
      <c r="C6" s="3"/>
      <c r="D6" s="11"/>
    </row>
    <row r="7" spans="1:4" x14ac:dyDescent="0.2">
      <c r="A7" s="6"/>
      <c r="B7" s="3"/>
      <c r="C7" s="3"/>
      <c r="D7" s="11"/>
    </row>
    <row r="8" spans="1:4" x14ac:dyDescent="0.2">
      <c r="A8" s="6"/>
      <c r="B8" s="3"/>
      <c r="C8" s="3"/>
      <c r="D8" s="11"/>
    </row>
    <row r="9" spans="1:4" x14ac:dyDescent="0.2">
      <c r="A9" s="6"/>
      <c r="B9" s="3"/>
      <c r="C9" s="3"/>
      <c r="D9" s="11"/>
    </row>
    <row r="10" spans="1:4" x14ac:dyDescent="0.2">
      <c r="A10" s="6"/>
      <c r="B10" s="3"/>
      <c r="C10" s="3"/>
      <c r="D10" s="11"/>
    </row>
    <row r="11" spans="1:4" x14ac:dyDescent="0.2">
      <c r="A11" s="6"/>
      <c r="B11" s="3"/>
      <c r="C11" s="3"/>
      <c r="D11" s="11"/>
    </row>
    <row r="12" spans="1:4" x14ac:dyDescent="0.2">
      <c r="A12" s="6"/>
      <c r="B12" s="3"/>
      <c r="C12" s="3"/>
      <c r="D12" s="11"/>
    </row>
    <row r="13" spans="1:4" x14ac:dyDescent="0.2">
      <c r="A13" s="6"/>
      <c r="B13" s="3"/>
      <c r="C13" s="3"/>
      <c r="D13" s="11"/>
    </row>
    <row r="14" spans="1:4" x14ac:dyDescent="0.2">
      <c r="A14" s="6"/>
      <c r="B14" s="3"/>
      <c r="C14" s="3"/>
      <c r="D14" s="11"/>
    </row>
    <row r="15" spans="1:4" x14ac:dyDescent="0.2">
      <c r="A15" s="6"/>
      <c r="B15" s="3"/>
      <c r="C15" s="3"/>
      <c r="D15" s="11"/>
    </row>
    <row r="16" spans="1:4" x14ac:dyDescent="0.2">
      <c r="A16" s="6"/>
      <c r="B16" s="3"/>
      <c r="C16" s="3"/>
      <c r="D16" s="11"/>
    </row>
    <row r="17" spans="1:4" x14ac:dyDescent="0.2">
      <c r="A17" s="6"/>
      <c r="B17" s="3"/>
      <c r="C17" s="3"/>
      <c r="D17" s="11"/>
    </row>
    <row r="18" spans="1:4" x14ac:dyDescent="0.2">
      <c r="A18" s="6"/>
      <c r="B18" s="3"/>
      <c r="C18" s="3"/>
      <c r="D18" s="11"/>
    </row>
    <row r="19" spans="1:4" x14ac:dyDescent="0.2">
      <c r="A19" s="6"/>
      <c r="B19" s="3"/>
      <c r="C19" s="3"/>
      <c r="D19" s="11"/>
    </row>
    <row r="20" spans="1:4" x14ac:dyDescent="0.2">
      <c r="A20" s="6"/>
      <c r="B20" s="3"/>
      <c r="C20" s="3"/>
      <c r="D20" s="11"/>
    </row>
    <row r="21" spans="1:4" x14ac:dyDescent="0.2">
      <c r="A21" s="6"/>
      <c r="B21" s="3"/>
      <c r="C21" s="3"/>
      <c r="D21" s="11"/>
    </row>
    <row r="22" spans="1:4" x14ac:dyDescent="0.2">
      <c r="A22" s="6"/>
      <c r="B22" s="3"/>
      <c r="C22" s="3"/>
      <c r="D22" s="11"/>
    </row>
    <row r="23" spans="1:4" x14ac:dyDescent="0.2">
      <c r="A23" s="6"/>
      <c r="B23" s="3"/>
      <c r="C23" s="3"/>
      <c r="D23" s="11"/>
    </row>
    <row r="24" spans="1:4" x14ac:dyDescent="0.2">
      <c r="A24" s="6"/>
      <c r="B24" s="3"/>
      <c r="C24" s="3"/>
      <c r="D24" s="11"/>
    </row>
    <row r="25" spans="1:4" x14ac:dyDescent="0.2">
      <c r="A25" s="6"/>
      <c r="B25" s="3"/>
      <c r="C25" s="3"/>
      <c r="D25" s="11"/>
    </row>
    <row r="26" spans="1:4" x14ac:dyDescent="0.2">
      <c r="A26" s="6"/>
      <c r="B26" s="3"/>
      <c r="C26" s="3"/>
      <c r="D26" s="11"/>
    </row>
    <row r="27" spans="1:4" x14ac:dyDescent="0.2">
      <c r="A27" s="6"/>
      <c r="B27" s="3"/>
      <c r="C27" s="3"/>
      <c r="D27" s="11"/>
    </row>
    <row r="28" spans="1:4" x14ac:dyDescent="0.2">
      <c r="A28" s="6"/>
      <c r="B28" s="3"/>
      <c r="C28" s="3"/>
      <c r="D28" s="11"/>
    </row>
    <row r="29" spans="1:4" x14ac:dyDescent="0.2">
      <c r="A29" s="6"/>
      <c r="B29" s="3"/>
      <c r="C29" s="3"/>
      <c r="D29" s="11"/>
    </row>
    <row r="30" spans="1:4" x14ac:dyDescent="0.2">
      <c r="A30" s="6"/>
      <c r="B30" s="3"/>
      <c r="C30" s="3"/>
      <c r="D30" s="11"/>
    </row>
    <row r="31" spans="1:4" x14ac:dyDescent="0.2">
      <c r="A31" s="6"/>
      <c r="B31" s="3"/>
      <c r="C31" s="3"/>
      <c r="D31" s="11"/>
    </row>
    <row r="32" spans="1:4" x14ac:dyDescent="0.2">
      <c r="A32" s="6"/>
      <c r="B32" s="3"/>
      <c r="C32" s="3"/>
      <c r="D32" s="11"/>
    </row>
    <row r="33" spans="1:4" x14ac:dyDescent="0.2">
      <c r="A33" s="6"/>
      <c r="B33" s="3"/>
      <c r="C33" s="3"/>
      <c r="D33" s="11"/>
    </row>
    <row r="34" spans="1:4" x14ac:dyDescent="0.2">
      <c r="A34" s="6"/>
      <c r="B34" s="3"/>
      <c r="C34" s="3"/>
      <c r="D34" s="11"/>
    </row>
    <row r="35" spans="1:4" x14ac:dyDescent="0.2">
      <c r="A35" s="6"/>
      <c r="B35" s="3"/>
      <c r="C35" s="3"/>
      <c r="D35" s="11"/>
    </row>
    <row r="36" spans="1:4" x14ac:dyDescent="0.2">
      <c r="A36" s="6"/>
      <c r="B36" s="3"/>
      <c r="C36" s="3"/>
      <c r="D36" s="11"/>
    </row>
    <row r="37" spans="1:4" x14ac:dyDescent="0.2">
      <c r="A37" s="6"/>
      <c r="B37" s="3"/>
      <c r="C37" s="3"/>
      <c r="D37" s="11"/>
    </row>
    <row r="38" spans="1:4" x14ac:dyDescent="0.2">
      <c r="A38" s="6"/>
      <c r="B38" s="3"/>
      <c r="C38" s="3"/>
      <c r="D38" s="11"/>
    </row>
    <row r="39" spans="1:4" x14ac:dyDescent="0.2">
      <c r="A39" s="6"/>
      <c r="B39" s="3"/>
      <c r="C39" s="3"/>
      <c r="D39" s="11"/>
    </row>
    <row r="40" spans="1:4" x14ac:dyDescent="0.2">
      <c r="A40" s="6"/>
      <c r="B40" s="3"/>
      <c r="C40" s="3"/>
      <c r="D40" s="11"/>
    </row>
    <row r="41" spans="1:4" x14ac:dyDescent="0.2">
      <c r="A41" s="6"/>
      <c r="B41" s="3"/>
      <c r="C41" s="3"/>
      <c r="D41" s="11"/>
    </row>
    <row r="42" spans="1:4" x14ac:dyDescent="0.2">
      <c r="A42" s="6"/>
      <c r="B42" s="3"/>
      <c r="C42" s="3"/>
      <c r="D42" s="11"/>
    </row>
    <row r="43" spans="1:4" x14ac:dyDescent="0.2">
      <c r="A43" s="6"/>
      <c r="B43" s="3"/>
      <c r="C43" s="3"/>
      <c r="D43" s="11"/>
    </row>
    <row r="44" spans="1:4" x14ac:dyDescent="0.2">
      <c r="A44" s="6"/>
      <c r="B44" s="3"/>
      <c r="C44" s="3"/>
      <c r="D44" s="11"/>
    </row>
    <row r="45" spans="1:4" x14ac:dyDescent="0.2">
      <c r="A45" s="6"/>
      <c r="B45" s="3"/>
      <c r="C45" s="3"/>
      <c r="D45" s="11"/>
    </row>
    <row r="46" spans="1:4" x14ac:dyDescent="0.2">
      <c r="A46" s="6"/>
      <c r="B46" s="3"/>
      <c r="C46" s="3"/>
      <c r="D46" s="11"/>
    </row>
    <row r="47" spans="1:4" x14ac:dyDescent="0.2">
      <c r="A47" s="6"/>
      <c r="B47" s="3"/>
      <c r="C47" s="3"/>
      <c r="D47" s="11"/>
    </row>
    <row r="48" spans="1:4" x14ac:dyDescent="0.2">
      <c r="A48" s="6"/>
      <c r="B48" s="3"/>
      <c r="C48" s="3"/>
      <c r="D48" s="11"/>
    </row>
    <row r="49" spans="1:4" x14ac:dyDescent="0.2">
      <c r="A49" s="6"/>
      <c r="B49" s="3"/>
      <c r="C49" s="3"/>
      <c r="D49" s="11"/>
    </row>
    <row r="50" spans="1:4" x14ac:dyDescent="0.2">
      <c r="A50" s="6"/>
      <c r="B50" s="3"/>
      <c r="C50" s="3"/>
      <c r="D50" s="11"/>
    </row>
    <row r="51" spans="1:4" x14ac:dyDescent="0.2">
      <c r="A51" s="3" t="s">
        <v>0</v>
      </c>
      <c r="B51" s="3"/>
      <c r="C51" s="3"/>
      <c r="D51" s="8">
        <f>SUBTOTAL(109,Expense11[Montant])</f>
        <v>0</v>
      </c>
    </row>
    <row r="52" spans="1:4" x14ac:dyDescent="0.2">
      <c r="D52" s="2"/>
    </row>
    <row r="54" spans="1:4" x14ac:dyDescent="0.2">
      <c r="D54" s="2"/>
    </row>
  </sheetData>
  <mergeCells count="2">
    <mergeCell ref="A1:D1"/>
    <mergeCell ref="A4:D4"/>
  </mergeCells>
  <pageMargins left="0.7" right="0.7" top="0.75" bottom="0.75" header="0.3" footer="0.3"/>
  <pageSetup paperSize="9" scale="8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D54"/>
  <sheetViews>
    <sheetView view="pageBreakPreview" zoomScale="145" zoomScaleNormal="100" zoomScaleSheetLayoutView="145" workbookViewId="0">
      <selection activeCell="C55" sqref="C55"/>
    </sheetView>
  </sheetViews>
  <sheetFormatPr defaultRowHeight="14.25" x14ac:dyDescent="0.2"/>
  <cols>
    <col min="1" max="2" width="15.625" customWidth="1"/>
    <col min="3" max="3" width="37.375" customWidth="1"/>
    <col min="4" max="4" width="17.375" customWidth="1"/>
  </cols>
  <sheetData>
    <row r="1" spans="1:4" s="9" customFormat="1" ht="34.5" customHeight="1" x14ac:dyDescent="0.2">
      <c r="A1" s="32" t="s">
        <v>23</v>
      </c>
      <c r="B1" s="32"/>
      <c r="C1" s="32"/>
      <c r="D1" s="32"/>
    </row>
    <row r="2" spans="1:4" ht="14.25" customHeight="1" x14ac:dyDescent="0.35">
      <c r="A2" s="7"/>
      <c r="B2" s="7"/>
      <c r="C2" s="7"/>
      <c r="D2" s="7"/>
    </row>
    <row r="3" spans="1:4" ht="23.25" x14ac:dyDescent="0.35">
      <c r="A3" s="7"/>
      <c r="B3" s="7"/>
      <c r="C3" s="4" t="s">
        <v>21</v>
      </c>
      <c r="D3" s="10">
        <f>SUM(D51)</f>
        <v>0</v>
      </c>
    </row>
    <row r="4" spans="1:4" ht="15" x14ac:dyDescent="0.25">
      <c r="A4" s="33" t="s">
        <v>16</v>
      </c>
      <c r="B4" s="34"/>
      <c r="C4" s="34"/>
      <c r="D4" s="34"/>
    </row>
    <row r="5" spans="1:4" x14ac:dyDescent="0.2">
      <c r="A5" s="5" t="s">
        <v>17</v>
      </c>
      <c r="B5" s="5" t="s">
        <v>18</v>
      </c>
      <c r="C5" s="5" t="s">
        <v>19</v>
      </c>
      <c r="D5" s="5" t="s">
        <v>20</v>
      </c>
    </row>
    <row r="6" spans="1:4" x14ac:dyDescent="0.2">
      <c r="A6" s="6"/>
      <c r="B6" s="3"/>
      <c r="C6" s="3"/>
      <c r="D6" s="11"/>
    </row>
    <row r="7" spans="1:4" x14ac:dyDescent="0.2">
      <c r="A7" s="6"/>
      <c r="B7" s="3"/>
      <c r="C7" s="3"/>
      <c r="D7" s="11"/>
    </row>
    <row r="8" spans="1:4" x14ac:dyDescent="0.2">
      <c r="A8" s="6"/>
      <c r="B8" s="3"/>
      <c r="C8" s="3"/>
      <c r="D8" s="11"/>
    </row>
    <row r="9" spans="1:4" x14ac:dyDescent="0.2">
      <c r="A9" s="6"/>
      <c r="B9" s="3"/>
      <c r="C9" s="3"/>
      <c r="D9" s="11"/>
    </row>
    <row r="10" spans="1:4" x14ac:dyDescent="0.2">
      <c r="A10" s="6"/>
      <c r="B10" s="3"/>
      <c r="C10" s="3"/>
      <c r="D10" s="11"/>
    </row>
    <row r="11" spans="1:4" x14ac:dyDescent="0.2">
      <c r="A11" s="6"/>
      <c r="B11" s="3"/>
      <c r="C11" s="3"/>
      <c r="D11" s="11"/>
    </row>
    <row r="12" spans="1:4" x14ac:dyDescent="0.2">
      <c r="A12" s="6"/>
      <c r="B12" s="3"/>
      <c r="C12" s="3"/>
      <c r="D12" s="11"/>
    </row>
    <row r="13" spans="1:4" x14ac:dyDescent="0.2">
      <c r="A13" s="6"/>
      <c r="B13" s="3"/>
      <c r="C13" s="3"/>
      <c r="D13" s="11"/>
    </row>
    <row r="14" spans="1:4" x14ac:dyDescent="0.2">
      <c r="A14" s="6"/>
      <c r="B14" s="3"/>
      <c r="C14" s="3"/>
      <c r="D14" s="11"/>
    </row>
    <row r="15" spans="1:4" x14ac:dyDescent="0.2">
      <c r="A15" s="6"/>
      <c r="B15" s="3"/>
      <c r="C15" s="3"/>
      <c r="D15" s="11"/>
    </row>
    <row r="16" spans="1:4" x14ac:dyDescent="0.2">
      <c r="A16" s="6"/>
      <c r="B16" s="3"/>
      <c r="C16" s="3"/>
      <c r="D16" s="11"/>
    </row>
    <row r="17" spans="1:4" x14ac:dyDescent="0.2">
      <c r="A17" s="6"/>
      <c r="B17" s="3"/>
      <c r="C17" s="3"/>
      <c r="D17" s="11"/>
    </row>
    <row r="18" spans="1:4" x14ac:dyDescent="0.2">
      <c r="A18" s="6"/>
      <c r="B18" s="3"/>
      <c r="C18" s="3"/>
      <c r="D18" s="11"/>
    </row>
    <row r="19" spans="1:4" x14ac:dyDescent="0.2">
      <c r="A19" s="6"/>
      <c r="B19" s="3"/>
      <c r="C19" s="3"/>
      <c r="D19" s="11"/>
    </row>
    <row r="20" spans="1:4" x14ac:dyDescent="0.2">
      <c r="A20" s="6"/>
      <c r="B20" s="3"/>
      <c r="C20" s="3"/>
      <c r="D20" s="11"/>
    </row>
    <row r="21" spans="1:4" x14ac:dyDescent="0.2">
      <c r="A21" s="6"/>
      <c r="B21" s="3"/>
      <c r="C21" s="3"/>
      <c r="D21" s="11"/>
    </row>
    <row r="22" spans="1:4" x14ac:dyDescent="0.2">
      <c r="A22" s="6"/>
      <c r="B22" s="3"/>
      <c r="C22" s="3"/>
      <c r="D22" s="11"/>
    </row>
    <row r="23" spans="1:4" x14ac:dyDescent="0.2">
      <c r="A23" s="6"/>
      <c r="B23" s="3"/>
      <c r="C23" s="3"/>
      <c r="D23" s="11"/>
    </row>
    <row r="24" spans="1:4" x14ac:dyDescent="0.2">
      <c r="A24" s="6"/>
      <c r="B24" s="3"/>
      <c r="C24" s="3"/>
      <c r="D24" s="11"/>
    </row>
    <row r="25" spans="1:4" x14ac:dyDescent="0.2">
      <c r="A25" s="6"/>
      <c r="B25" s="3"/>
      <c r="C25" s="3"/>
      <c r="D25" s="11"/>
    </row>
    <row r="26" spans="1:4" x14ac:dyDescent="0.2">
      <c r="A26" s="6"/>
      <c r="B26" s="3"/>
      <c r="C26" s="3"/>
      <c r="D26" s="11"/>
    </row>
    <row r="27" spans="1:4" x14ac:dyDescent="0.2">
      <c r="A27" s="6"/>
      <c r="B27" s="3"/>
      <c r="C27" s="3"/>
      <c r="D27" s="11"/>
    </row>
    <row r="28" spans="1:4" x14ac:dyDescent="0.2">
      <c r="A28" s="6"/>
      <c r="B28" s="3"/>
      <c r="C28" s="3"/>
      <c r="D28" s="11"/>
    </row>
    <row r="29" spans="1:4" x14ac:dyDescent="0.2">
      <c r="A29" s="6"/>
      <c r="B29" s="3"/>
      <c r="C29" s="3"/>
      <c r="D29" s="11"/>
    </row>
    <row r="30" spans="1:4" x14ac:dyDescent="0.2">
      <c r="A30" s="6"/>
      <c r="B30" s="3"/>
      <c r="C30" s="3"/>
      <c r="D30" s="11"/>
    </row>
    <row r="31" spans="1:4" x14ac:dyDescent="0.2">
      <c r="A31" s="6"/>
      <c r="B31" s="3"/>
      <c r="C31" s="3"/>
      <c r="D31" s="11"/>
    </row>
    <row r="32" spans="1:4" x14ac:dyDescent="0.2">
      <c r="A32" s="6"/>
      <c r="B32" s="3"/>
      <c r="C32" s="3"/>
      <c r="D32" s="11"/>
    </row>
    <row r="33" spans="1:4" x14ac:dyDescent="0.2">
      <c r="A33" s="6"/>
      <c r="B33" s="3"/>
      <c r="C33" s="3"/>
      <c r="D33" s="11"/>
    </row>
    <row r="34" spans="1:4" x14ac:dyDescent="0.2">
      <c r="A34" s="6"/>
      <c r="B34" s="3"/>
      <c r="C34" s="3"/>
      <c r="D34" s="11"/>
    </row>
    <row r="35" spans="1:4" x14ac:dyDescent="0.2">
      <c r="A35" s="6"/>
      <c r="B35" s="3"/>
      <c r="C35" s="3"/>
      <c r="D35" s="11"/>
    </row>
    <row r="36" spans="1:4" x14ac:dyDescent="0.2">
      <c r="A36" s="6"/>
      <c r="B36" s="3"/>
      <c r="C36" s="3"/>
      <c r="D36" s="11"/>
    </row>
    <row r="37" spans="1:4" x14ac:dyDescent="0.2">
      <c r="A37" s="6"/>
      <c r="B37" s="3"/>
      <c r="C37" s="3"/>
      <c r="D37" s="11"/>
    </row>
    <row r="38" spans="1:4" x14ac:dyDescent="0.2">
      <c r="A38" s="6"/>
      <c r="B38" s="3"/>
      <c r="C38" s="3"/>
      <c r="D38" s="11"/>
    </row>
    <row r="39" spans="1:4" x14ac:dyDescent="0.2">
      <c r="A39" s="6"/>
      <c r="B39" s="3"/>
      <c r="C39" s="3"/>
      <c r="D39" s="11"/>
    </row>
    <row r="40" spans="1:4" x14ac:dyDescent="0.2">
      <c r="A40" s="6"/>
      <c r="B40" s="3"/>
      <c r="C40" s="3"/>
      <c r="D40" s="11"/>
    </row>
    <row r="41" spans="1:4" x14ac:dyDescent="0.2">
      <c r="A41" s="6"/>
      <c r="B41" s="3"/>
      <c r="C41" s="3"/>
      <c r="D41" s="11"/>
    </row>
    <row r="42" spans="1:4" x14ac:dyDescent="0.2">
      <c r="A42" s="6"/>
      <c r="B42" s="3"/>
      <c r="C42" s="3"/>
      <c r="D42" s="11"/>
    </row>
    <row r="43" spans="1:4" x14ac:dyDescent="0.2">
      <c r="A43" s="6"/>
      <c r="B43" s="3"/>
      <c r="C43" s="3"/>
      <c r="D43" s="11"/>
    </row>
    <row r="44" spans="1:4" x14ac:dyDescent="0.2">
      <c r="A44" s="6"/>
      <c r="B44" s="3"/>
      <c r="C44" s="3"/>
      <c r="D44" s="11"/>
    </row>
    <row r="45" spans="1:4" x14ac:dyDescent="0.2">
      <c r="A45" s="6"/>
      <c r="B45" s="3"/>
      <c r="C45" s="3"/>
      <c r="D45" s="11"/>
    </row>
    <row r="46" spans="1:4" x14ac:dyDescent="0.2">
      <c r="A46" s="6"/>
      <c r="B46" s="3"/>
      <c r="C46" s="3"/>
      <c r="D46" s="11"/>
    </row>
    <row r="47" spans="1:4" x14ac:dyDescent="0.2">
      <c r="A47" s="6"/>
      <c r="B47" s="3"/>
      <c r="C47" s="3"/>
      <c r="D47" s="11"/>
    </row>
    <row r="48" spans="1:4" x14ac:dyDescent="0.2">
      <c r="A48" s="6"/>
      <c r="B48" s="3"/>
      <c r="C48" s="3"/>
      <c r="D48" s="11"/>
    </row>
    <row r="49" spans="1:4" x14ac:dyDescent="0.2">
      <c r="A49" s="6"/>
      <c r="B49" s="3"/>
      <c r="C49" s="3"/>
      <c r="D49" s="11"/>
    </row>
    <row r="50" spans="1:4" x14ac:dyDescent="0.2">
      <c r="A50" s="6"/>
      <c r="B50" s="3"/>
      <c r="C50" s="3"/>
      <c r="D50" s="11"/>
    </row>
    <row r="51" spans="1:4" x14ac:dyDescent="0.2">
      <c r="A51" s="3" t="s">
        <v>0</v>
      </c>
      <c r="B51" s="3"/>
      <c r="C51" s="3"/>
      <c r="D51" s="12">
        <f>SUBTOTAL(109,Expense114[Montant])</f>
        <v>0</v>
      </c>
    </row>
    <row r="52" spans="1:4" x14ac:dyDescent="0.2">
      <c r="D52" s="2"/>
    </row>
    <row r="54" spans="1:4" x14ac:dyDescent="0.2">
      <c r="D54" s="2"/>
    </row>
  </sheetData>
  <mergeCells count="2">
    <mergeCell ref="A1:D1"/>
    <mergeCell ref="A4:D4"/>
  </mergeCells>
  <pageMargins left="0.7" right="0.7" top="1.3149999999999999" bottom="0.75" header="0.3" footer="0.3"/>
  <pageSetup paperSize="9" scale="87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D54"/>
  <sheetViews>
    <sheetView view="pageBreakPreview" zoomScale="60" zoomScaleNormal="100" workbookViewId="0">
      <selection activeCell="D63" sqref="D63"/>
    </sheetView>
  </sheetViews>
  <sheetFormatPr defaultRowHeight="14.25" x14ac:dyDescent="0.2"/>
  <cols>
    <col min="1" max="2" width="15.625" customWidth="1"/>
    <col min="3" max="3" width="37.375" customWidth="1"/>
    <col min="4" max="4" width="17.375" customWidth="1"/>
  </cols>
  <sheetData>
    <row r="1" spans="1:4" s="9" customFormat="1" ht="34.5" customHeight="1" x14ac:dyDescent="0.2">
      <c r="A1" s="32" t="s">
        <v>24</v>
      </c>
      <c r="B1" s="32"/>
      <c r="C1" s="32"/>
      <c r="D1" s="32"/>
    </row>
    <row r="2" spans="1:4" ht="14.25" customHeight="1" x14ac:dyDescent="0.35">
      <c r="A2" s="7"/>
      <c r="B2" s="7"/>
      <c r="C2" s="7"/>
      <c r="D2" s="7"/>
    </row>
    <row r="3" spans="1:4" ht="23.25" x14ac:dyDescent="0.35">
      <c r="A3" s="7"/>
      <c r="B3" s="7"/>
      <c r="C3" s="4" t="s">
        <v>21</v>
      </c>
      <c r="D3" s="10">
        <f>SUM(D51)</f>
        <v>0</v>
      </c>
    </row>
    <row r="4" spans="1:4" ht="15" x14ac:dyDescent="0.25">
      <c r="A4" s="33" t="s">
        <v>16</v>
      </c>
      <c r="B4" s="34"/>
      <c r="C4" s="34"/>
      <c r="D4" s="34"/>
    </row>
    <row r="5" spans="1:4" x14ac:dyDescent="0.2">
      <c r="A5" s="5" t="s">
        <v>17</v>
      </c>
      <c r="B5" s="5" t="s">
        <v>18</v>
      </c>
      <c r="C5" s="5" t="s">
        <v>19</v>
      </c>
      <c r="D5" s="5" t="s">
        <v>20</v>
      </c>
    </row>
    <row r="6" spans="1:4" x14ac:dyDescent="0.2">
      <c r="A6" s="6"/>
      <c r="B6" s="3"/>
      <c r="C6" s="3"/>
      <c r="D6" s="11"/>
    </row>
    <row r="7" spans="1:4" x14ac:dyDescent="0.2">
      <c r="A7" s="6"/>
      <c r="B7" s="3"/>
      <c r="C7" s="3"/>
      <c r="D7" s="11"/>
    </row>
    <row r="8" spans="1:4" x14ac:dyDescent="0.2">
      <c r="A8" s="6"/>
      <c r="B8" s="3"/>
      <c r="C8" s="3"/>
      <c r="D8" s="11"/>
    </row>
    <row r="9" spans="1:4" x14ac:dyDescent="0.2">
      <c r="A9" s="6"/>
      <c r="B9" s="3"/>
      <c r="C9" s="3"/>
      <c r="D9" s="11"/>
    </row>
    <row r="10" spans="1:4" x14ac:dyDescent="0.2">
      <c r="A10" s="6"/>
      <c r="B10" s="3"/>
      <c r="C10" s="3"/>
      <c r="D10" s="11"/>
    </row>
    <row r="11" spans="1:4" x14ac:dyDescent="0.2">
      <c r="A11" s="6"/>
      <c r="B11" s="3"/>
      <c r="C11" s="3"/>
      <c r="D11" s="11"/>
    </row>
    <row r="12" spans="1:4" x14ac:dyDescent="0.2">
      <c r="A12" s="6"/>
      <c r="B12" s="3"/>
      <c r="C12" s="3"/>
      <c r="D12" s="11"/>
    </row>
    <row r="13" spans="1:4" x14ac:dyDescent="0.2">
      <c r="A13" s="6"/>
      <c r="B13" s="3"/>
      <c r="C13" s="3"/>
      <c r="D13" s="11"/>
    </row>
    <row r="14" spans="1:4" x14ac:dyDescent="0.2">
      <c r="A14" s="6"/>
      <c r="B14" s="3"/>
      <c r="C14" s="3"/>
      <c r="D14" s="11"/>
    </row>
    <row r="15" spans="1:4" x14ac:dyDescent="0.2">
      <c r="A15" s="6"/>
      <c r="B15" s="3"/>
      <c r="C15" s="3"/>
      <c r="D15" s="11"/>
    </row>
    <row r="16" spans="1:4" x14ac:dyDescent="0.2">
      <c r="A16" s="6"/>
      <c r="B16" s="3"/>
      <c r="C16" s="3"/>
      <c r="D16" s="11"/>
    </row>
    <row r="17" spans="1:4" x14ac:dyDescent="0.2">
      <c r="A17" s="6"/>
      <c r="B17" s="3"/>
      <c r="C17" s="3"/>
      <c r="D17" s="11"/>
    </row>
    <row r="18" spans="1:4" x14ac:dyDescent="0.2">
      <c r="A18" s="6"/>
      <c r="B18" s="3"/>
      <c r="C18" s="3"/>
      <c r="D18" s="11"/>
    </row>
    <row r="19" spans="1:4" x14ac:dyDescent="0.2">
      <c r="A19" s="6"/>
      <c r="B19" s="3"/>
      <c r="C19" s="3"/>
      <c r="D19" s="11"/>
    </row>
    <row r="20" spans="1:4" x14ac:dyDescent="0.2">
      <c r="A20" s="6"/>
      <c r="B20" s="3"/>
      <c r="C20" s="3"/>
      <c r="D20" s="11"/>
    </row>
    <row r="21" spans="1:4" x14ac:dyDescent="0.2">
      <c r="A21" s="6"/>
      <c r="B21" s="3"/>
      <c r="C21" s="3"/>
      <c r="D21" s="11"/>
    </row>
    <row r="22" spans="1:4" x14ac:dyDescent="0.2">
      <c r="A22" s="6"/>
      <c r="B22" s="3"/>
      <c r="C22" s="3"/>
      <c r="D22" s="11"/>
    </row>
    <row r="23" spans="1:4" x14ac:dyDescent="0.2">
      <c r="A23" s="6"/>
      <c r="B23" s="3"/>
      <c r="C23" s="3"/>
      <c r="D23" s="11"/>
    </row>
    <row r="24" spans="1:4" x14ac:dyDescent="0.2">
      <c r="A24" s="6"/>
      <c r="B24" s="3"/>
      <c r="C24" s="3"/>
      <c r="D24" s="11"/>
    </row>
    <row r="25" spans="1:4" x14ac:dyDescent="0.2">
      <c r="A25" s="6"/>
      <c r="B25" s="3"/>
      <c r="C25" s="3"/>
      <c r="D25" s="11"/>
    </row>
    <row r="26" spans="1:4" x14ac:dyDescent="0.2">
      <c r="A26" s="6"/>
      <c r="B26" s="3"/>
      <c r="C26" s="3"/>
      <c r="D26" s="11"/>
    </row>
    <row r="27" spans="1:4" x14ac:dyDescent="0.2">
      <c r="A27" s="6"/>
      <c r="B27" s="3"/>
      <c r="C27" s="3"/>
      <c r="D27" s="11"/>
    </row>
    <row r="28" spans="1:4" x14ac:dyDescent="0.2">
      <c r="A28" s="6"/>
      <c r="B28" s="3"/>
      <c r="C28" s="3"/>
      <c r="D28" s="11"/>
    </row>
    <row r="29" spans="1:4" x14ac:dyDescent="0.2">
      <c r="A29" s="6"/>
      <c r="B29" s="3"/>
      <c r="C29" s="3"/>
      <c r="D29" s="11"/>
    </row>
    <row r="30" spans="1:4" x14ac:dyDescent="0.2">
      <c r="A30" s="6"/>
      <c r="B30" s="3"/>
      <c r="C30" s="3"/>
      <c r="D30" s="11"/>
    </row>
    <row r="31" spans="1:4" x14ac:dyDescent="0.2">
      <c r="A31" s="6"/>
      <c r="B31" s="3"/>
      <c r="C31" s="3"/>
      <c r="D31" s="11"/>
    </row>
    <row r="32" spans="1:4" x14ac:dyDescent="0.2">
      <c r="A32" s="6"/>
      <c r="B32" s="3"/>
      <c r="C32" s="3"/>
      <c r="D32" s="11"/>
    </row>
    <row r="33" spans="1:4" x14ac:dyDescent="0.2">
      <c r="A33" s="6"/>
      <c r="B33" s="3"/>
      <c r="C33" s="3"/>
      <c r="D33" s="11"/>
    </row>
    <row r="34" spans="1:4" x14ac:dyDescent="0.2">
      <c r="A34" s="6"/>
      <c r="B34" s="3"/>
      <c r="C34" s="3"/>
      <c r="D34" s="11"/>
    </row>
    <row r="35" spans="1:4" x14ac:dyDescent="0.2">
      <c r="A35" s="6"/>
      <c r="B35" s="3"/>
      <c r="C35" s="3"/>
      <c r="D35" s="11"/>
    </row>
    <row r="36" spans="1:4" x14ac:dyDescent="0.2">
      <c r="A36" s="6"/>
      <c r="B36" s="3"/>
      <c r="C36" s="3"/>
      <c r="D36" s="11"/>
    </row>
    <row r="37" spans="1:4" x14ac:dyDescent="0.2">
      <c r="A37" s="6"/>
      <c r="B37" s="3"/>
      <c r="C37" s="3"/>
      <c r="D37" s="11"/>
    </row>
    <row r="38" spans="1:4" x14ac:dyDescent="0.2">
      <c r="A38" s="6"/>
      <c r="B38" s="3"/>
      <c r="C38" s="3"/>
      <c r="D38" s="11"/>
    </row>
    <row r="39" spans="1:4" x14ac:dyDescent="0.2">
      <c r="A39" s="6"/>
      <c r="B39" s="3"/>
      <c r="C39" s="3"/>
      <c r="D39" s="11"/>
    </row>
    <row r="40" spans="1:4" x14ac:dyDescent="0.2">
      <c r="A40" s="6"/>
      <c r="B40" s="3"/>
      <c r="C40" s="3"/>
      <c r="D40" s="11"/>
    </row>
    <row r="41" spans="1:4" x14ac:dyDescent="0.2">
      <c r="A41" s="6"/>
      <c r="B41" s="3"/>
      <c r="C41" s="3"/>
      <c r="D41" s="11"/>
    </row>
    <row r="42" spans="1:4" x14ac:dyDescent="0.2">
      <c r="A42" s="6"/>
      <c r="B42" s="3"/>
      <c r="C42" s="3"/>
      <c r="D42" s="11"/>
    </row>
    <row r="43" spans="1:4" x14ac:dyDescent="0.2">
      <c r="A43" s="6"/>
      <c r="B43" s="3"/>
      <c r="C43" s="3"/>
      <c r="D43" s="11"/>
    </row>
    <row r="44" spans="1:4" x14ac:dyDescent="0.2">
      <c r="A44" s="6"/>
      <c r="B44" s="3"/>
      <c r="C44" s="3"/>
      <c r="D44" s="11"/>
    </row>
    <row r="45" spans="1:4" x14ac:dyDescent="0.2">
      <c r="A45" s="6"/>
      <c r="B45" s="3"/>
      <c r="C45" s="3"/>
      <c r="D45" s="11"/>
    </row>
    <row r="46" spans="1:4" x14ac:dyDescent="0.2">
      <c r="A46" s="6"/>
      <c r="B46" s="3"/>
      <c r="C46" s="3"/>
      <c r="D46" s="11"/>
    </row>
    <row r="47" spans="1:4" x14ac:dyDescent="0.2">
      <c r="A47" s="6"/>
      <c r="B47" s="3"/>
      <c r="C47" s="3"/>
      <c r="D47" s="11"/>
    </row>
    <row r="48" spans="1:4" x14ac:dyDescent="0.2">
      <c r="A48" s="6"/>
      <c r="B48" s="3"/>
      <c r="C48" s="3"/>
      <c r="D48" s="11"/>
    </row>
    <row r="49" spans="1:4" x14ac:dyDescent="0.2">
      <c r="A49" s="6"/>
      <c r="B49" s="3"/>
      <c r="C49" s="3"/>
      <c r="D49" s="11"/>
    </row>
    <row r="50" spans="1:4" x14ac:dyDescent="0.2">
      <c r="A50" s="6"/>
      <c r="B50" s="3"/>
      <c r="C50" s="3"/>
      <c r="D50" s="11"/>
    </row>
    <row r="51" spans="1:4" x14ac:dyDescent="0.2">
      <c r="A51" s="3" t="s">
        <v>0</v>
      </c>
      <c r="B51" s="3"/>
      <c r="C51" s="3"/>
      <c r="D51" s="8">
        <f>SUBTOTAL(109,Expense115[Montant])</f>
        <v>0</v>
      </c>
    </row>
    <row r="52" spans="1:4" x14ac:dyDescent="0.2">
      <c r="D52" s="2"/>
    </row>
    <row r="54" spans="1:4" x14ac:dyDescent="0.2">
      <c r="D54" s="2"/>
    </row>
  </sheetData>
  <mergeCells count="2">
    <mergeCell ref="A1:D1"/>
    <mergeCell ref="A4:D4"/>
  </mergeCells>
  <pageMargins left="0.7" right="0.7" top="0.75" bottom="0.75" header="0.3" footer="0.3"/>
  <pageSetup paperSize="9" scale="93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D54"/>
  <sheetViews>
    <sheetView view="pageBreakPreview" topLeftCell="A52" zoomScale="130" zoomScaleNormal="130" zoomScaleSheetLayoutView="130" workbookViewId="0">
      <selection activeCell="C55" sqref="C55"/>
    </sheetView>
  </sheetViews>
  <sheetFormatPr defaultRowHeight="14.25" x14ac:dyDescent="0.2"/>
  <cols>
    <col min="1" max="2" width="15.625" customWidth="1"/>
    <col min="3" max="3" width="37.375" customWidth="1"/>
    <col min="4" max="4" width="17.375" customWidth="1"/>
  </cols>
  <sheetData>
    <row r="1" spans="1:4" s="9" customFormat="1" ht="34.5" customHeight="1" x14ac:dyDescent="0.2">
      <c r="A1" s="32" t="s">
        <v>25</v>
      </c>
      <c r="B1" s="32"/>
      <c r="C1" s="32"/>
      <c r="D1" s="32"/>
    </row>
    <row r="2" spans="1:4" ht="14.25" customHeight="1" x14ac:dyDescent="0.35">
      <c r="A2" s="7"/>
      <c r="B2" s="7"/>
      <c r="C2" s="7"/>
      <c r="D2" s="7"/>
    </row>
    <row r="3" spans="1:4" ht="23.25" x14ac:dyDescent="0.35">
      <c r="A3" s="7"/>
      <c r="B3" s="7"/>
      <c r="C3" s="4" t="s">
        <v>21</v>
      </c>
      <c r="D3" s="10">
        <f>SUM(D51)</f>
        <v>0</v>
      </c>
    </row>
    <row r="4" spans="1:4" ht="15" x14ac:dyDescent="0.25">
      <c r="A4" s="33" t="s">
        <v>16</v>
      </c>
      <c r="B4" s="34"/>
      <c r="C4" s="34"/>
      <c r="D4" s="34"/>
    </row>
    <row r="5" spans="1:4" x14ac:dyDescent="0.2">
      <c r="A5" s="5" t="s">
        <v>17</v>
      </c>
      <c r="B5" s="5" t="s">
        <v>18</v>
      </c>
      <c r="C5" s="5" t="s">
        <v>19</v>
      </c>
      <c r="D5" s="5" t="s">
        <v>20</v>
      </c>
    </row>
    <row r="6" spans="1:4" x14ac:dyDescent="0.2">
      <c r="A6" s="6"/>
      <c r="B6" s="3"/>
      <c r="C6" s="3"/>
      <c r="D6" s="11"/>
    </row>
    <row r="7" spans="1:4" x14ac:dyDescent="0.2">
      <c r="A7" s="6"/>
      <c r="B7" s="3"/>
      <c r="C7" s="3"/>
      <c r="D7" s="11"/>
    </row>
    <row r="8" spans="1:4" x14ac:dyDescent="0.2">
      <c r="A8" s="6"/>
      <c r="B8" s="3"/>
      <c r="C8" s="3"/>
      <c r="D8" s="11"/>
    </row>
    <row r="9" spans="1:4" x14ac:dyDescent="0.2">
      <c r="A9" s="6"/>
      <c r="B9" s="3"/>
      <c r="C9" s="3"/>
      <c r="D9" s="11"/>
    </row>
    <row r="10" spans="1:4" x14ac:dyDescent="0.2">
      <c r="A10" s="6"/>
      <c r="B10" s="3"/>
      <c r="C10" s="3"/>
      <c r="D10" s="11"/>
    </row>
    <row r="11" spans="1:4" x14ac:dyDescent="0.2">
      <c r="A11" s="6"/>
      <c r="B11" s="3"/>
      <c r="C11" s="3"/>
      <c r="D11" s="11"/>
    </row>
    <row r="12" spans="1:4" x14ac:dyDescent="0.2">
      <c r="A12" s="6"/>
      <c r="B12" s="3"/>
      <c r="C12" s="3"/>
      <c r="D12" s="11"/>
    </row>
    <row r="13" spans="1:4" x14ac:dyDescent="0.2">
      <c r="A13" s="6"/>
      <c r="B13" s="3"/>
      <c r="C13" s="3"/>
      <c r="D13" s="11"/>
    </row>
    <row r="14" spans="1:4" x14ac:dyDescent="0.2">
      <c r="A14" s="6"/>
      <c r="B14" s="3"/>
      <c r="C14" s="3"/>
      <c r="D14" s="11"/>
    </row>
    <row r="15" spans="1:4" x14ac:dyDescent="0.2">
      <c r="A15" s="6"/>
      <c r="B15" s="3"/>
      <c r="C15" s="3"/>
      <c r="D15" s="11"/>
    </row>
    <row r="16" spans="1:4" x14ac:dyDescent="0.2">
      <c r="A16" s="6"/>
      <c r="B16" s="3"/>
      <c r="C16" s="3"/>
      <c r="D16" s="11"/>
    </row>
    <row r="17" spans="1:4" x14ac:dyDescent="0.2">
      <c r="A17" s="6"/>
      <c r="B17" s="3"/>
      <c r="C17" s="3"/>
      <c r="D17" s="11"/>
    </row>
    <row r="18" spans="1:4" x14ac:dyDescent="0.2">
      <c r="A18" s="6"/>
      <c r="B18" s="3"/>
      <c r="C18" s="3"/>
      <c r="D18" s="11"/>
    </row>
    <row r="19" spans="1:4" x14ac:dyDescent="0.2">
      <c r="A19" s="6"/>
      <c r="B19" s="3"/>
      <c r="C19" s="3"/>
      <c r="D19" s="11"/>
    </row>
    <row r="20" spans="1:4" x14ac:dyDescent="0.2">
      <c r="A20" s="6"/>
      <c r="B20" s="3"/>
      <c r="C20" s="3"/>
      <c r="D20" s="11"/>
    </row>
    <row r="21" spans="1:4" x14ac:dyDescent="0.2">
      <c r="A21" s="6"/>
      <c r="B21" s="3"/>
      <c r="C21" s="3"/>
      <c r="D21" s="11"/>
    </row>
    <row r="22" spans="1:4" x14ac:dyDescent="0.2">
      <c r="A22" s="6"/>
      <c r="B22" s="3"/>
      <c r="C22" s="3"/>
      <c r="D22" s="11"/>
    </row>
    <row r="23" spans="1:4" x14ac:dyDescent="0.2">
      <c r="A23" s="6"/>
      <c r="B23" s="3"/>
      <c r="C23" s="3"/>
      <c r="D23" s="11"/>
    </row>
    <row r="24" spans="1:4" x14ac:dyDescent="0.2">
      <c r="A24" s="6"/>
      <c r="B24" s="3"/>
      <c r="C24" s="3"/>
      <c r="D24" s="11"/>
    </row>
    <row r="25" spans="1:4" x14ac:dyDescent="0.2">
      <c r="A25" s="6"/>
      <c r="B25" s="3"/>
      <c r="C25" s="3"/>
      <c r="D25" s="11"/>
    </row>
    <row r="26" spans="1:4" x14ac:dyDescent="0.2">
      <c r="A26" s="6"/>
      <c r="B26" s="3"/>
      <c r="C26" s="3"/>
      <c r="D26" s="11"/>
    </row>
    <row r="27" spans="1:4" x14ac:dyDescent="0.2">
      <c r="A27" s="6"/>
      <c r="B27" s="3"/>
      <c r="C27" s="3"/>
      <c r="D27" s="11"/>
    </row>
    <row r="28" spans="1:4" x14ac:dyDescent="0.2">
      <c r="A28" s="6"/>
      <c r="B28" s="3"/>
      <c r="C28" s="3"/>
      <c r="D28" s="11"/>
    </row>
    <row r="29" spans="1:4" x14ac:dyDescent="0.2">
      <c r="A29" s="6"/>
      <c r="B29" s="3"/>
      <c r="C29" s="3"/>
      <c r="D29" s="11"/>
    </row>
    <row r="30" spans="1:4" x14ac:dyDescent="0.2">
      <c r="A30" s="6"/>
      <c r="B30" s="3"/>
      <c r="C30" s="3"/>
      <c r="D30" s="11"/>
    </row>
    <row r="31" spans="1:4" x14ac:dyDescent="0.2">
      <c r="A31" s="6"/>
      <c r="B31" s="3"/>
      <c r="C31" s="3"/>
      <c r="D31" s="11"/>
    </row>
    <row r="32" spans="1:4" x14ac:dyDescent="0.2">
      <c r="A32" s="6"/>
      <c r="B32" s="3"/>
      <c r="C32" s="3"/>
      <c r="D32" s="11"/>
    </row>
    <row r="33" spans="1:4" x14ac:dyDescent="0.2">
      <c r="A33" s="6"/>
      <c r="B33" s="3"/>
      <c r="C33" s="3"/>
      <c r="D33" s="11"/>
    </row>
    <row r="34" spans="1:4" x14ac:dyDescent="0.2">
      <c r="A34" s="6"/>
      <c r="B34" s="3"/>
      <c r="C34" s="3"/>
      <c r="D34" s="11"/>
    </row>
    <row r="35" spans="1:4" x14ac:dyDescent="0.2">
      <c r="A35" s="6"/>
      <c r="B35" s="3"/>
      <c r="C35" s="3"/>
      <c r="D35" s="11"/>
    </row>
    <row r="36" spans="1:4" x14ac:dyDescent="0.2">
      <c r="A36" s="6"/>
      <c r="B36" s="3"/>
      <c r="C36" s="3"/>
      <c r="D36" s="11"/>
    </row>
    <row r="37" spans="1:4" x14ac:dyDescent="0.2">
      <c r="A37" s="6"/>
      <c r="B37" s="3"/>
      <c r="C37" s="3"/>
      <c r="D37" s="11"/>
    </row>
    <row r="38" spans="1:4" x14ac:dyDescent="0.2">
      <c r="A38" s="6"/>
      <c r="B38" s="3"/>
      <c r="C38" s="3"/>
      <c r="D38" s="11"/>
    </row>
    <row r="39" spans="1:4" x14ac:dyDescent="0.2">
      <c r="A39" s="6"/>
      <c r="B39" s="3"/>
      <c r="C39" s="3"/>
      <c r="D39" s="11"/>
    </row>
    <row r="40" spans="1:4" x14ac:dyDescent="0.2">
      <c r="A40" s="6"/>
      <c r="B40" s="3"/>
      <c r="C40" s="3"/>
      <c r="D40" s="11"/>
    </row>
    <row r="41" spans="1:4" x14ac:dyDescent="0.2">
      <c r="A41" s="6"/>
      <c r="B41" s="3"/>
      <c r="C41" s="3"/>
      <c r="D41" s="11"/>
    </row>
    <row r="42" spans="1:4" x14ac:dyDescent="0.2">
      <c r="A42" s="6"/>
      <c r="B42" s="3"/>
      <c r="C42" s="3"/>
      <c r="D42" s="11"/>
    </row>
    <row r="43" spans="1:4" x14ac:dyDescent="0.2">
      <c r="A43" s="6"/>
      <c r="B43" s="3"/>
      <c r="C43" s="3"/>
      <c r="D43" s="11"/>
    </row>
    <row r="44" spans="1:4" x14ac:dyDescent="0.2">
      <c r="A44" s="6"/>
      <c r="B44" s="3"/>
      <c r="C44" s="3"/>
      <c r="D44" s="11"/>
    </row>
    <row r="45" spans="1:4" x14ac:dyDescent="0.2">
      <c r="A45" s="6"/>
      <c r="B45" s="3"/>
      <c r="C45" s="3"/>
      <c r="D45" s="11"/>
    </row>
    <row r="46" spans="1:4" x14ac:dyDescent="0.2">
      <c r="A46" s="6"/>
      <c r="B46" s="3"/>
      <c r="C46" s="3"/>
      <c r="D46" s="11"/>
    </row>
    <row r="47" spans="1:4" x14ac:dyDescent="0.2">
      <c r="A47" s="6"/>
      <c r="B47" s="3"/>
      <c r="C47" s="3"/>
      <c r="D47" s="11"/>
    </row>
    <row r="48" spans="1:4" x14ac:dyDescent="0.2">
      <c r="A48" s="6"/>
      <c r="B48" s="3"/>
      <c r="C48" s="3"/>
      <c r="D48" s="11"/>
    </row>
    <row r="49" spans="1:4" x14ac:dyDescent="0.2">
      <c r="A49" s="6"/>
      <c r="B49" s="3"/>
      <c r="C49" s="3"/>
      <c r="D49" s="11"/>
    </row>
    <row r="50" spans="1:4" x14ac:dyDescent="0.2">
      <c r="A50" s="6"/>
      <c r="B50" s="3"/>
      <c r="C50" s="3"/>
      <c r="D50" s="11"/>
    </row>
    <row r="51" spans="1:4" x14ac:dyDescent="0.2">
      <c r="A51" s="3" t="s">
        <v>0</v>
      </c>
      <c r="B51" s="3"/>
      <c r="C51" s="3"/>
      <c r="D51" s="8">
        <f>SUBTOTAL(109,Expense116[Montant])</f>
        <v>0</v>
      </c>
    </row>
    <row r="52" spans="1:4" x14ac:dyDescent="0.2">
      <c r="D52" s="2"/>
    </row>
    <row r="54" spans="1:4" x14ac:dyDescent="0.2">
      <c r="D54" s="2"/>
    </row>
  </sheetData>
  <mergeCells count="2">
    <mergeCell ref="A1:D1"/>
    <mergeCell ref="A4:D4"/>
  </mergeCells>
  <pageMargins left="0.7" right="0.7" top="0.75" bottom="0.75" header="0.3" footer="0.3"/>
  <pageSetup paperSize="9" scale="91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B1:E53"/>
  <sheetViews>
    <sheetView view="pageBreakPreview" zoomScale="70" zoomScaleNormal="100" zoomScaleSheetLayoutView="70" workbookViewId="0">
      <selection activeCell="C55" sqref="C55"/>
    </sheetView>
  </sheetViews>
  <sheetFormatPr defaultRowHeight="14.25" x14ac:dyDescent="0.2"/>
  <cols>
    <col min="1" max="1" width="7.75" customWidth="1"/>
    <col min="2" max="3" width="15.625" customWidth="1"/>
    <col min="4" max="4" width="37.375" customWidth="1"/>
    <col min="5" max="5" width="17.375" customWidth="1"/>
  </cols>
  <sheetData>
    <row r="1" spans="2:5" s="9" customFormat="1" ht="34.5" customHeight="1" x14ac:dyDescent="0.2">
      <c r="B1" s="32" t="s">
        <v>6</v>
      </c>
      <c r="C1" s="32"/>
      <c r="D1" s="32"/>
      <c r="E1" s="32"/>
    </row>
    <row r="2" spans="2:5" ht="14.25" customHeight="1" x14ac:dyDescent="0.35">
      <c r="B2" s="7"/>
      <c r="C2" s="7"/>
      <c r="D2" s="7"/>
      <c r="E2" s="7"/>
    </row>
    <row r="3" spans="2:5" ht="23.25" x14ac:dyDescent="0.35">
      <c r="B3" s="7"/>
      <c r="C3" s="7"/>
      <c r="D3" s="4" t="s">
        <v>21</v>
      </c>
      <c r="E3" s="10">
        <f>SUM(E50)</f>
        <v>0</v>
      </c>
    </row>
    <row r="4" spans="2:5" ht="15" x14ac:dyDescent="0.25">
      <c r="B4" s="33" t="s">
        <v>16</v>
      </c>
      <c r="C4" s="34"/>
      <c r="D4" s="34"/>
      <c r="E4" s="34"/>
    </row>
    <row r="5" spans="2:5" ht="13.5" customHeight="1" x14ac:dyDescent="0.2">
      <c r="B5" s="5" t="s">
        <v>17</v>
      </c>
      <c r="C5" s="5" t="s">
        <v>18</v>
      </c>
      <c r="D5" s="5" t="s">
        <v>19</v>
      </c>
      <c r="E5" s="5" t="s">
        <v>20</v>
      </c>
    </row>
    <row r="6" spans="2:5" x14ac:dyDescent="0.2">
      <c r="B6" s="6"/>
      <c r="C6" s="3"/>
      <c r="D6" s="3"/>
      <c r="E6" s="11"/>
    </row>
    <row r="7" spans="2:5" x14ac:dyDescent="0.2">
      <c r="B7" s="6"/>
      <c r="C7" s="3"/>
      <c r="D7" s="3"/>
      <c r="E7" s="11"/>
    </row>
    <row r="8" spans="2:5" x14ac:dyDescent="0.2">
      <c r="B8" s="6"/>
      <c r="C8" s="3"/>
      <c r="D8" s="3"/>
      <c r="E8" s="11"/>
    </row>
    <row r="9" spans="2:5" x14ac:dyDescent="0.2">
      <c r="B9" s="6"/>
      <c r="C9" s="3"/>
      <c r="D9" s="3"/>
      <c r="E9" s="11"/>
    </row>
    <row r="10" spans="2:5" x14ac:dyDescent="0.2">
      <c r="B10" s="6"/>
      <c r="C10" s="3"/>
      <c r="D10" s="3"/>
      <c r="E10" s="11"/>
    </row>
    <row r="11" spans="2:5" x14ac:dyDescent="0.2">
      <c r="B11" s="6"/>
      <c r="C11" s="3"/>
      <c r="D11" s="3"/>
      <c r="E11" s="11"/>
    </row>
    <row r="12" spans="2:5" x14ac:dyDescent="0.2">
      <c r="B12" s="6"/>
      <c r="C12" s="3"/>
      <c r="D12" s="3"/>
      <c r="E12" s="11"/>
    </row>
    <row r="13" spans="2:5" x14ac:dyDescent="0.2">
      <c r="B13" s="6"/>
      <c r="C13" s="3"/>
      <c r="D13" s="3"/>
      <c r="E13" s="11"/>
    </row>
    <row r="14" spans="2:5" x14ac:dyDescent="0.2">
      <c r="B14" s="6"/>
      <c r="C14" s="3"/>
      <c r="D14" s="3"/>
      <c r="E14" s="11"/>
    </row>
    <row r="15" spans="2:5" x14ac:dyDescent="0.2">
      <c r="B15" s="6"/>
      <c r="C15" s="3"/>
      <c r="D15" s="3"/>
      <c r="E15" s="11"/>
    </row>
    <row r="16" spans="2:5" x14ac:dyDescent="0.2">
      <c r="B16" s="6"/>
      <c r="C16" s="3"/>
      <c r="D16" s="3"/>
      <c r="E16" s="11"/>
    </row>
    <row r="17" spans="2:5" x14ac:dyDescent="0.2">
      <c r="B17" s="6"/>
      <c r="C17" s="3"/>
      <c r="D17" s="3"/>
      <c r="E17" s="11"/>
    </row>
    <row r="18" spans="2:5" x14ac:dyDescent="0.2">
      <c r="B18" s="6"/>
      <c r="C18" s="3"/>
      <c r="D18" s="3"/>
      <c r="E18" s="11"/>
    </row>
    <row r="19" spans="2:5" x14ac:dyDescent="0.2">
      <c r="B19" s="6"/>
      <c r="C19" s="3"/>
      <c r="D19" s="3"/>
      <c r="E19" s="11"/>
    </row>
    <row r="20" spans="2:5" x14ac:dyDescent="0.2">
      <c r="B20" s="6"/>
      <c r="C20" s="3"/>
      <c r="D20" s="3"/>
      <c r="E20" s="11"/>
    </row>
    <row r="21" spans="2:5" x14ac:dyDescent="0.2">
      <c r="B21" s="6"/>
      <c r="C21" s="3"/>
      <c r="D21" s="3"/>
      <c r="E21" s="11"/>
    </row>
    <row r="22" spans="2:5" x14ac:dyDescent="0.2">
      <c r="B22" s="6"/>
      <c r="C22" s="3"/>
      <c r="D22" s="3"/>
      <c r="E22" s="11"/>
    </row>
    <row r="23" spans="2:5" x14ac:dyDescent="0.2">
      <c r="B23" s="6"/>
      <c r="C23" s="3"/>
      <c r="D23" s="3"/>
      <c r="E23" s="11"/>
    </row>
    <row r="24" spans="2:5" x14ac:dyDescent="0.2">
      <c r="B24" s="6"/>
      <c r="C24" s="3"/>
      <c r="D24" s="3"/>
      <c r="E24" s="11"/>
    </row>
    <row r="25" spans="2:5" x14ac:dyDescent="0.2">
      <c r="B25" s="6"/>
      <c r="C25" s="3"/>
      <c r="D25" s="3"/>
      <c r="E25" s="11"/>
    </row>
    <row r="26" spans="2:5" x14ac:dyDescent="0.2">
      <c r="B26" s="6"/>
      <c r="C26" s="3"/>
      <c r="D26" s="3"/>
      <c r="E26" s="11"/>
    </row>
    <row r="27" spans="2:5" x14ac:dyDescent="0.2">
      <c r="B27" s="6"/>
      <c r="C27" s="3"/>
      <c r="D27" s="3"/>
      <c r="E27" s="11"/>
    </row>
    <row r="28" spans="2:5" x14ac:dyDescent="0.2">
      <c r="B28" s="6"/>
      <c r="C28" s="3"/>
      <c r="D28" s="3"/>
      <c r="E28" s="11"/>
    </row>
    <row r="29" spans="2:5" x14ac:dyDescent="0.2">
      <c r="B29" s="6"/>
      <c r="C29" s="3"/>
      <c r="D29" s="3"/>
      <c r="E29" s="11"/>
    </row>
    <row r="30" spans="2:5" x14ac:dyDescent="0.2">
      <c r="B30" s="6"/>
      <c r="C30" s="3"/>
      <c r="D30" s="3"/>
      <c r="E30" s="11"/>
    </row>
    <row r="31" spans="2:5" x14ac:dyDescent="0.2">
      <c r="B31" s="6"/>
      <c r="C31" s="3"/>
      <c r="D31" s="3"/>
      <c r="E31" s="11"/>
    </row>
    <row r="32" spans="2:5" x14ac:dyDescent="0.2">
      <c r="B32" s="6"/>
      <c r="C32" s="3"/>
      <c r="D32" s="3"/>
      <c r="E32" s="11"/>
    </row>
    <row r="33" spans="2:5" x14ac:dyDescent="0.2">
      <c r="B33" s="6"/>
      <c r="C33" s="3"/>
      <c r="D33" s="3"/>
      <c r="E33" s="11"/>
    </row>
    <row r="34" spans="2:5" x14ac:dyDescent="0.2">
      <c r="B34" s="6"/>
      <c r="C34" s="3"/>
      <c r="D34" s="3"/>
      <c r="E34" s="11"/>
    </row>
    <row r="35" spans="2:5" x14ac:dyDescent="0.2">
      <c r="B35" s="6"/>
      <c r="C35" s="3"/>
      <c r="D35" s="3"/>
      <c r="E35" s="11"/>
    </row>
    <row r="36" spans="2:5" x14ac:dyDescent="0.2">
      <c r="B36" s="6"/>
      <c r="C36" s="3"/>
      <c r="D36" s="3"/>
      <c r="E36" s="11"/>
    </row>
    <row r="37" spans="2:5" x14ac:dyDescent="0.2">
      <c r="B37" s="6"/>
      <c r="C37" s="3"/>
      <c r="D37" s="3"/>
      <c r="E37" s="11"/>
    </row>
    <row r="38" spans="2:5" x14ac:dyDescent="0.2">
      <c r="B38" s="6"/>
      <c r="C38" s="3"/>
      <c r="D38" s="3"/>
      <c r="E38" s="11"/>
    </row>
    <row r="39" spans="2:5" x14ac:dyDescent="0.2">
      <c r="B39" s="6"/>
      <c r="C39" s="3"/>
      <c r="D39" s="3"/>
      <c r="E39" s="11"/>
    </row>
    <row r="40" spans="2:5" x14ac:dyDescent="0.2">
      <c r="B40" s="6"/>
      <c r="C40" s="3"/>
      <c r="D40" s="3"/>
      <c r="E40" s="11"/>
    </row>
    <row r="41" spans="2:5" x14ac:dyDescent="0.2">
      <c r="B41" s="6"/>
      <c r="C41" s="3"/>
      <c r="D41" s="3"/>
      <c r="E41" s="11"/>
    </row>
    <row r="42" spans="2:5" x14ac:dyDescent="0.2">
      <c r="B42" s="6"/>
      <c r="C42" s="3"/>
      <c r="D42" s="3"/>
      <c r="E42" s="11"/>
    </row>
    <row r="43" spans="2:5" x14ac:dyDescent="0.2">
      <c r="B43" s="6"/>
      <c r="C43" s="3"/>
      <c r="D43" s="3"/>
      <c r="E43" s="11"/>
    </row>
    <row r="44" spans="2:5" x14ac:dyDescent="0.2">
      <c r="B44" s="6"/>
      <c r="C44" s="3"/>
      <c r="D44" s="3"/>
      <c r="E44" s="11"/>
    </row>
    <row r="45" spans="2:5" x14ac:dyDescent="0.2">
      <c r="B45" s="6"/>
      <c r="C45" s="3"/>
      <c r="D45" s="3"/>
      <c r="E45" s="11"/>
    </row>
    <row r="46" spans="2:5" x14ac:dyDescent="0.2">
      <c r="B46" s="6"/>
      <c r="C46" s="3"/>
      <c r="D46" s="3"/>
      <c r="E46" s="11"/>
    </row>
    <row r="47" spans="2:5" x14ac:dyDescent="0.2">
      <c r="B47" s="6"/>
      <c r="C47" s="3"/>
      <c r="D47" s="3"/>
      <c r="E47" s="11"/>
    </row>
    <row r="48" spans="2:5" x14ac:dyDescent="0.2">
      <c r="B48" s="6"/>
      <c r="C48" s="3"/>
      <c r="D48" s="3"/>
      <c r="E48" s="11"/>
    </row>
    <row r="49" spans="2:5" x14ac:dyDescent="0.2">
      <c r="B49" s="6"/>
      <c r="C49" s="3"/>
      <c r="D49" s="3"/>
      <c r="E49" s="11"/>
    </row>
    <row r="50" spans="2:5" x14ac:dyDescent="0.2">
      <c r="B50" s="3" t="s">
        <v>0</v>
      </c>
      <c r="C50" s="3"/>
      <c r="D50" s="3"/>
      <c r="E50" s="8">
        <f>SUBTOTAL(109,Expense1167[Montant])</f>
        <v>0</v>
      </c>
    </row>
    <row r="51" spans="2:5" x14ac:dyDescent="0.2">
      <c r="E51" s="2"/>
    </row>
    <row r="53" spans="2:5" x14ac:dyDescent="0.2">
      <c r="E53" s="2"/>
    </row>
  </sheetData>
  <mergeCells count="2">
    <mergeCell ref="B1:E1"/>
    <mergeCell ref="B4:E4"/>
  </mergeCells>
  <pageMargins left="0.7" right="0.7" top="0.75" bottom="0.75" header="0.3" footer="0.3"/>
  <pageSetup paperSize="9" scale="86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F45"/>
  <sheetViews>
    <sheetView view="pageBreakPreview" zoomScale="115" zoomScaleNormal="100" zoomScaleSheetLayoutView="115" workbookViewId="0">
      <selection activeCell="A6" sqref="A6:XFD6"/>
    </sheetView>
  </sheetViews>
  <sheetFormatPr defaultRowHeight="14.25" x14ac:dyDescent="0.2"/>
  <cols>
    <col min="1" max="1" width="20.875" customWidth="1"/>
    <col min="2" max="2" width="15.625" customWidth="1"/>
    <col min="3" max="3" width="8.25" customWidth="1"/>
    <col min="4" max="4" width="15.625" customWidth="1"/>
    <col min="5" max="5" width="37.375" customWidth="1"/>
    <col min="6" max="6" width="17.375" customWidth="1"/>
  </cols>
  <sheetData>
    <row r="1" spans="1:6" s="9" customFormat="1" ht="34.5" customHeight="1" x14ac:dyDescent="0.2">
      <c r="A1" s="32" t="s">
        <v>26</v>
      </c>
      <c r="B1" s="32"/>
      <c r="C1" s="32"/>
      <c r="D1" s="32"/>
      <c r="E1" s="32"/>
      <c r="F1" s="32"/>
    </row>
    <row r="2" spans="1:6" ht="14.25" customHeight="1" x14ac:dyDescent="0.35">
      <c r="B2" s="7"/>
      <c r="C2" s="7"/>
      <c r="D2" s="7"/>
      <c r="E2" s="7"/>
      <c r="F2" s="7"/>
    </row>
    <row r="3" spans="1:6" ht="23.25" x14ac:dyDescent="0.35">
      <c r="A3" s="26">
        <f ca="1">TODAY()</f>
        <v>42696</v>
      </c>
      <c r="B3" s="7"/>
      <c r="C3" s="7"/>
      <c r="D3" s="7"/>
      <c r="E3" s="4" t="s">
        <v>21</v>
      </c>
      <c r="F3" s="10">
        <f>SUM(F42)</f>
        <v>0</v>
      </c>
    </row>
    <row r="4" spans="1:6" ht="15" x14ac:dyDescent="0.25">
      <c r="A4" s="34" t="s">
        <v>16</v>
      </c>
      <c r="B4" s="34"/>
      <c r="C4" s="34"/>
      <c r="D4" s="34"/>
      <c r="E4" s="34"/>
      <c r="F4" s="34"/>
    </row>
    <row r="5" spans="1:6" ht="15" thickBot="1" x14ac:dyDescent="0.25">
      <c r="A5" s="23" t="s">
        <v>41</v>
      </c>
      <c r="B5" s="5" t="s">
        <v>17</v>
      </c>
      <c r="C5" s="5" t="s">
        <v>42</v>
      </c>
      <c r="D5" s="5" t="s">
        <v>18</v>
      </c>
      <c r="E5" s="5" t="s">
        <v>19</v>
      </c>
      <c r="F5" s="5" t="s">
        <v>20</v>
      </c>
    </row>
    <row r="6" spans="1:6" x14ac:dyDescent="0.2">
      <c r="A6" s="24"/>
      <c r="B6" s="6"/>
      <c r="C6" s="6"/>
      <c r="D6" s="3"/>
      <c r="E6" s="3"/>
      <c r="F6" s="11"/>
    </row>
    <row r="7" spans="1:6" x14ac:dyDescent="0.2">
      <c r="A7" s="24"/>
      <c r="B7" s="6"/>
      <c r="C7" s="6"/>
      <c r="D7" s="3"/>
      <c r="E7" s="3"/>
      <c r="F7" s="11"/>
    </row>
    <row r="8" spans="1:6" x14ac:dyDescent="0.2">
      <c r="A8" s="24"/>
      <c r="B8" s="6"/>
      <c r="C8" s="6"/>
      <c r="D8" s="3"/>
      <c r="E8" s="3"/>
      <c r="F8" s="11"/>
    </row>
    <row r="9" spans="1:6" x14ac:dyDescent="0.2">
      <c r="A9" s="24"/>
      <c r="B9" s="6"/>
      <c r="C9" s="6"/>
      <c r="D9" s="3"/>
      <c r="E9" s="3"/>
      <c r="F9" s="11"/>
    </row>
    <row r="10" spans="1:6" x14ac:dyDescent="0.2">
      <c r="A10" s="24"/>
      <c r="B10" s="6"/>
      <c r="C10" s="6"/>
      <c r="D10" s="3"/>
      <c r="E10" s="3"/>
      <c r="F10" s="11"/>
    </row>
    <row r="11" spans="1:6" x14ac:dyDescent="0.2">
      <c r="A11" s="24"/>
      <c r="B11" s="6"/>
      <c r="C11" s="6"/>
      <c r="D11" s="3"/>
      <c r="E11" s="3"/>
      <c r="F11" s="11"/>
    </row>
    <row r="12" spans="1:6" x14ac:dyDescent="0.2">
      <c r="A12" s="24"/>
      <c r="B12" s="6"/>
      <c r="C12" s="6"/>
      <c r="D12" s="3"/>
      <c r="E12" s="3"/>
      <c r="F12" s="11"/>
    </row>
    <row r="13" spans="1:6" x14ac:dyDescent="0.2">
      <c r="A13" s="24"/>
      <c r="B13" s="6"/>
      <c r="C13" s="6"/>
      <c r="D13" s="3"/>
      <c r="E13" s="3"/>
      <c r="F13" s="11"/>
    </row>
    <row r="14" spans="1:6" x14ac:dyDescent="0.2">
      <c r="A14" s="24"/>
      <c r="B14" s="6"/>
      <c r="C14" s="6"/>
      <c r="D14" s="3"/>
      <c r="E14" s="3"/>
      <c r="F14" s="11"/>
    </row>
    <row r="15" spans="1:6" x14ac:dyDescent="0.2">
      <c r="A15" s="24"/>
      <c r="B15" s="6"/>
      <c r="C15" s="6"/>
      <c r="D15" s="3"/>
      <c r="E15" s="3"/>
      <c r="F15" s="11"/>
    </row>
    <row r="16" spans="1:6" x14ac:dyDescent="0.2">
      <c r="A16" s="24"/>
      <c r="B16" s="6"/>
      <c r="C16" s="6"/>
      <c r="D16" s="3"/>
      <c r="E16" s="3"/>
      <c r="F16" s="11"/>
    </row>
    <row r="17" spans="1:6" x14ac:dyDescent="0.2">
      <c r="A17" s="24"/>
      <c r="B17" s="6"/>
      <c r="C17" s="6"/>
      <c r="D17" s="3"/>
      <c r="E17" s="3"/>
      <c r="F17" s="11"/>
    </row>
    <row r="18" spans="1:6" x14ac:dyDescent="0.2">
      <c r="A18" s="24"/>
      <c r="B18" s="6"/>
      <c r="C18" s="6"/>
      <c r="D18" s="3"/>
      <c r="E18" s="3"/>
      <c r="F18" s="11"/>
    </row>
    <row r="19" spans="1:6" x14ac:dyDescent="0.2">
      <c r="A19" s="24"/>
      <c r="B19" s="6"/>
      <c r="C19" s="6"/>
      <c r="D19" s="3"/>
      <c r="E19" s="3"/>
      <c r="F19" s="11"/>
    </row>
    <row r="20" spans="1:6" x14ac:dyDescent="0.2">
      <c r="A20" s="24"/>
      <c r="B20" s="6"/>
      <c r="C20" s="6"/>
      <c r="D20" s="3"/>
      <c r="E20" s="3"/>
      <c r="F20" s="11"/>
    </row>
    <row r="21" spans="1:6" x14ac:dyDescent="0.2">
      <c r="A21" s="24"/>
      <c r="B21" s="6"/>
      <c r="C21" s="6"/>
      <c r="D21" s="3"/>
      <c r="E21" s="3"/>
      <c r="F21" s="11"/>
    </row>
    <row r="22" spans="1:6" x14ac:dyDescent="0.2">
      <c r="A22" s="24"/>
      <c r="B22" s="6"/>
      <c r="C22" s="6"/>
      <c r="D22" s="3"/>
      <c r="E22" s="3"/>
      <c r="F22" s="11"/>
    </row>
    <row r="23" spans="1:6" x14ac:dyDescent="0.2">
      <c r="A23" s="24"/>
      <c r="B23" s="6"/>
      <c r="C23" s="6"/>
      <c r="D23" s="3"/>
      <c r="E23" s="3"/>
      <c r="F23" s="11"/>
    </row>
    <row r="24" spans="1:6" x14ac:dyDescent="0.2">
      <c r="A24" s="24"/>
      <c r="B24" s="6"/>
      <c r="C24" s="6"/>
      <c r="D24" s="3"/>
      <c r="E24" s="3"/>
      <c r="F24" s="11"/>
    </row>
    <row r="25" spans="1:6" x14ac:dyDescent="0.2">
      <c r="A25" s="24"/>
      <c r="B25" s="6"/>
      <c r="C25" s="6"/>
      <c r="D25" s="3"/>
      <c r="E25" s="3"/>
      <c r="F25" s="11"/>
    </row>
    <row r="26" spans="1:6" x14ac:dyDescent="0.2">
      <c r="A26" s="24"/>
      <c r="B26" s="6"/>
      <c r="C26" s="6"/>
      <c r="D26" s="3"/>
      <c r="E26" s="3"/>
      <c r="F26" s="11"/>
    </row>
    <row r="27" spans="1:6" x14ac:dyDescent="0.2">
      <c r="A27" s="24"/>
      <c r="B27" s="6"/>
      <c r="C27" s="6"/>
      <c r="D27" s="3"/>
      <c r="E27" s="3"/>
      <c r="F27" s="11"/>
    </row>
    <row r="28" spans="1:6" x14ac:dyDescent="0.2">
      <c r="A28" s="24"/>
      <c r="B28" s="6"/>
      <c r="C28" s="6"/>
      <c r="D28" s="3"/>
      <c r="E28" s="3"/>
      <c r="F28" s="11"/>
    </row>
    <row r="29" spans="1:6" x14ac:dyDescent="0.2">
      <c r="A29" s="24"/>
      <c r="B29" s="6"/>
      <c r="C29" s="6"/>
      <c r="D29" s="3"/>
      <c r="E29" s="3"/>
      <c r="F29" s="11"/>
    </row>
    <row r="30" spans="1:6" x14ac:dyDescent="0.2">
      <c r="A30" s="24"/>
      <c r="B30" s="6"/>
      <c r="C30" s="6"/>
      <c r="D30" s="3"/>
      <c r="E30" s="3"/>
      <c r="F30" s="11"/>
    </row>
    <row r="31" spans="1:6" x14ac:dyDescent="0.2">
      <c r="A31" s="24"/>
      <c r="B31" s="6"/>
      <c r="C31" s="6"/>
      <c r="D31" s="3"/>
      <c r="E31" s="3"/>
      <c r="F31" s="11"/>
    </row>
    <row r="32" spans="1:6" x14ac:dyDescent="0.2">
      <c r="A32" s="24"/>
      <c r="B32" s="6"/>
      <c r="C32" s="6"/>
      <c r="D32" s="3"/>
      <c r="E32" s="3"/>
      <c r="F32" s="11"/>
    </row>
    <row r="33" spans="1:6" x14ac:dyDescent="0.2">
      <c r="A33" s="24"/>
      <c r="B33" s="6"/>
      <c r="C33" s="6"/>
      <c r="D33" s="3"/>
      <c r="E33" s="3"/>
      <c r="F33" s="11"/>
    </row>
    <row r="34" spans="1:6" x14ac:dyDescent="0.2">
      <c r="A34" s="24"/>
      <c r="B34" s="6"/>
      <c r="C34" s="6"/>
      <c r="D34" s="3"/>
      <c r="E34" s="3"/>
      <c r="F34" s="11"/>
    </row>
    <row r="35" spans="1:6" x14ac:dyDescent="0.2">
      <c r="A35" s="24"/>
      <c r="B35" s="6"/>
      <c r="C35" s="6"/>
      <c r="D35" s="3"/>
      <c r="E35" s="3"/>
      <c r="F35" s="11"/>
    </row>
    <row r="36" spans="1:6" x14ac:dyDescent="0.2">
      <c r="A36" s="24"/>
      <c r="B36" s="6"/>
      <c r="C36" s="6"/>
      <c r="D36" s="3"/>
      <c r="E36" s="3"/>
      <c r="F36" s="11"/>
    </row>
    <row r="37" spans="1:6" x14ac:dyDescent="0.2">
      <c r="A37" s="24"/>
      <c r="B37" s="6"/>
      <c r="C37" s="6"/>
      <c r="D37" s="3"/>
      <c r="E37" s="3"/>
      <c r="F37" s="11"/>
    </row>
    <row r="38" spans="1:6" x14ac:dyDescent="0.2">
      <c r="A38" s="24"/>
      <c r="B38" s="6"/>
      <c r="C38" s="6"/>
      <c r="D38" s="3"/>
      <c r="E38" s="3"/>
      <c r="F38" s="11"/>
    </row>
    <row r="39" spans="1:6" x14ac:dyDescent="0.2">
      <c r="A39" s="24"/>
      <c r="B39" s="6"/>
      <c r="C39" s="6"/>
      <c r="D39" s="3"/>
      <c r="E39" s="3"/>
      <c r="F39" s="11"/>
    </row>
    <row r="40" spans="1:6" x14ac:dyDescent="0.2">
      <c r="A40" s="24"/>
      <c r="B40" s="6"/>
      <c r="C40" s="6"/>
      <c r="D40" s="3"/>
      <c r="E40" s="3"/>
      <c r="F40" s="11"/>
    </row>
    <row r="41" spans="1:6" x14ac:dyDescent="0.2">
      <c r="A41" s="24"/>
      <c r="B41" s="6"/>
      <c r="C41" s="6"/>
      <c r="D41" s="3"/>
      <c r="E41" s="3"/>
      <c r="F41" s="11"/>
    </row>
    <row r="42" spans="1:6" x14ac:dyDescent="0.2">
      <c r="A42" s="24"/>
      <c r="B42" s="3" t="s">
        <v>0</v>
      </c>
      <c r="C42" s="3"/>
      <c r="D42" s="3"/>
      <c r="E42" s="3"/>
      <c r="F42" s="22">
        <f>SUBTOTAL(109,Expense11678[Montant])</f>
        <v>0</v>
      </c>
    </row>
    <row r="43" spans="1:6" x14ac:dyDescent="0.2">
      <c r="F43" s="2"/>
    </row>
    <row r="45" spans="1:6" x14ac:dyDescent="0.2">
      <c r="F45" s="2"/>
    </row>
  </sheetData>
  <mergeCells count="2">
    <mergeCell ref="A1:F1"/>
    <mergeCell ref="A4:F4"/>
  </mergeCells>
  <conditionalFormatting sqref="B6:C41">
    <cfRule type="cellIs" dxfId="29" priority="4" operator="between">
      <formula>TODAY()-42</formula>
      <formula>TODAY()-365</formula>
    </cfRule>
    <cfRule type="cellIs" dxfId="28" priority="5" operator="between">
      <formula>TODAY()-32</formula>
      <formula>TODAY()-42</formula>
    </cfRule>
    <cfRule type="cellIs" dxfId="27" priority="6" operator="between">
      <formula>TODAY()-1</formula>
      <formula>TODAY()-32</formula>
    </cfRule>
  </conditionalFormatting>
  <conditionalFormatting sqref="A6:A42">
    <cfRule type="cellIs" dxfId="26" priority="1" operator="between">
      <formula>TODAY()-42</formula>
      <formula>TODAY()-365</formula>
    </cfRule>
    <cfRule type="cellIs" dxfId="25" priority="2" operator="between">
      <formula>TODAY()-32</formula>
      <formula>TODAY()-42</formula>
    </cfRule>
    <cfRule type="cellIs" dxfId="24" priority="3" operator="between">
      <formula>TODAY()-1</formula>
      <formula>TODAY()-32</formula>
    </cfRule>
  </conditionalFormatting>
  <pageMargins left="0.7" right="0.7" top="0.75" bottom="0.75" header="0.3" footer="0.3"/>
  <pageSetup paperSize="9" scale="70" fitToHeight="0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F13"/>
  <sheetViews>
    <sheetView view="pageBreakPreview" zoomScale="115" zoomScaleNormal="110" zoomScaleSheetLayoutView="115" workbookViewId="0">
      <selection activeCell="A6" sqref="A6:XFD6"/>
    </sheetView>
  </sheetViews>
  <sheetFormatPr defaultRowHeight="14.25" x14ac:dyDescent="0.2"/>
  <cols>
    <col min="1" max="1" width="10.125" customWidth="1"/>
    <col min="2" max="2" width="15.625" customWidth="1"/>
    <col min="3" max="3" width="8.375" customWidth="1"/>
    <col min="4" max="4" width="15.625" customWidth="1"/>
    <col min="5" max="5" width="37.375" customWidth="1"/>
    <col min="6" max="6" width="17.375" customWidth="1"/>
  </cols>
  <sheetData>
    <row r="1" spans="1:6" s="9" customFormat="1" ht="34.5" customHeight="1" x14ac:dyDescent="0.2">
      <c r="A1" s="32" t="s">
        <v>27</v>
      </c>
      <c r="B1" s="32"/>
      <c r="C1" s="32"/>
      <c r="D1" s="32"/>
      <c r="E1" s="32"/>
      <c r="F1" s="32"/>
    </row>
    <row r="2" spans="1:6" ht="14.25" customHeight="1" x14ac:dyDescent="0.35">
      <c r="B2" s="7"/>
      <c r="C2" s="7"/>
      <c r="D2" s="7"/>
      <c r="E2" s="7"/>
      <c r="F2" s="7"/>
    </row>
    <row r="3" spans="1:6" ht="23.25" x14ac:dyDescent="0.35">
      <c r="A3" s="26">
        <f ca="1">TODAY()</f>
        <v>42696</v>
      </c>
      <c r="B3" s="7"/>
      <c r="C3" s="7"/>
      <c r="D3" s="7"/>
      <c r="E3" s="4" t="s">
        <v>21</v>
      </c>
      <c r="F3" s="10">
        <f>SUM(F10)</f>
        <v>0</v>
      </c>
    </row>
    <row r="4" spans="1:6" ht="15" x14ac:dyDescent="0.25">
      <c r="A4" s="34" t="s">
        <v>16</v>
      </c>
      <c r="B4" s="34"/>
      <c r="C4" s="34"/>
      <c r="D4" s="34"/>
      <c r="E4" s="34"/>
      <c r="F4" s="34"/>
    </row>
    <row r="5" spans="1:6" ht="15" thickBot="1" x14ac:dyDescent="0.25">
      <c r="A5" s="23" t="s">
        <v>43</v>
      </c>
      <c r="B5" s="5" t="s">
        <v>17</v>
      </c>
      <c r="C5" s="5" t="s">
        <v>42</v>
      </c>
      <c r="D5" s="5" t="s">
        <v>18</v>
      </c>
      <c r="E5" s="5" t="s">
        <v>19</v>
      </c>
      <c r="F5" s="5" t="s">
        <v>20</v>
      </c>
    </row>
    <row r="6" spans="1:6" x14ac:dyDescent="0.2">
      <c r="B6" s="28"/>
      <c r="C6" s="6"/>
      <c r="D6" s="3"/>
      <c r="E6" s="3"/>
      <c r="F6" s="11"/>
    </row>
    <row r="7" spans="1:6" x14ac:dyDescent="0.2">
      <c r="B7" s="28"/>
      <c r="C7" s="6"/>
      <c r="D7" s="3"/>
      <c r="E7" s="3"/>
      <c r="F7" s="11"/>
    </row>
    <row r="8" spans="1:6" x14ac:dyDescent="0.2">
      <c r="B8" s="28"/>
      <c r="C8" s="6"/>
      <c r="D8" s="3"/>
      <c r="E8" s="3"/>
      <c r="F8" s="11"/>
    </row>
    <row r="9" spans="1:6" x14ac:dyDescent="0.2">
      <c r="B9" s="28"/>
      <c r="C9" s="6"/>
      <c r="D9" s="3"/>
      <c r="E9" s="3"/>
      <c r="F9" s="11"/>
    </row>
    <row r="10" spans="1:6" x14ac:dyDescent="0.2">
      <c r="B10" s="3" t="s">
        <v>0</v>
      </c>
      <c r="C10" s="3"/>
      <c r="D10" s="3"/>
      <c r="E10" s="3"/>
      <c r="F10" s="22">
        <f>SUBTOTAL(109,Expense11679[Montant])</f>
        <v>0</v>
      </c>
    </row>
    <row r="11" spans="1:6" x14ac:dyDescent="0.2">
      <c r="F11" s="2"/>
    </row>
    <row r="13" spans="1:6" x14ac:dyDescent="0.2">
      <c r="F13" s="2"/>
    </row>
  </sheetData>
  <mergeCells count="2">
    <mergeCell ref="A1:F1"/>
    <mergeCell ref="A4:F4"/>
  </mergeCells>
  <conditionalFormatting sqref="B6:C9">
    <cfRule type="cellIs" dxfId="23" priority="1" operator="between">
      <formula>TODAY()-42</formula>
      <formula>TODAY()-365</formula>
    </cfRule>
    <cfRule type="cellIs" dxfId="22" priority="2" operator="between">
      <formula>TODAY()-32</formula>
      <formula>TODAY()-42</formula>
    </cfRule>
    <cfRule type="cellIs" dxfId="21" priority="3" operator="between">
      <formula>TODAY()-1</formula>
      <formula>TODAY()-32</formula>
    </cfRule>
  </conditionalFormatting>
  <pageMargins left="0.7" right="0.7" top="0.75" bottom="0.75" header="0.3" footer="0.3"/>
  <pageSetup paperSize="9" scale="77" fitToHeight="0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F12"/>
  <sheetViews>
    <sheetView view="pageBreakPreview" zoomScale="115" zoomScaleNormal="100" zoomScaleSheetLayoutView="115" workbookViewId="0">
      <selection activeCell="E8" sqref="E8"/>
    </sheetView>
  </sheetViews>
  <sheetFormatPr defaultRowHeight="14.25" x14ac:dyDescent="0.2"/>
  <cols>
    <col min="1" max="1" width="13.625" customWidth="1"/>
    <col min="2" max="2" width="15.625" customWidth="1"/>
    <col min="3" max="3" width="8.875" customWidth="1"/>
    <col min="4" max="4" width="15.625" customWidth="1"/>
    <col min="5" max="5" width="37.375" customWidth="1"/>
    <col min="6" max="6" width="17.375" customWidth="1"/>
  </cols>
  <sheetData>
    <row r="1" spans="1:6" s="9" customFormat="1" ht="34.5" customHeight="1" x14ac:dyDescent="0.2">
      <c r="A1" s="32" t="s">
        <v>28</v>
      </c>
      <c r="B1" s="32"/>
      <c r="C1" s="32"/>
      <c r="D1" s="32"/>
      <c r="E1" s="32"/>
      <c r="F1" s="32"/>
    </row>
    <row r="2" spans="1:6" ht="14.25" customHeight="1" x14ac:dyDescent="0.35">
      <c r="B2" s="7"/>
      <c r="C2" s="7"/>
      <c r="D2" s="7"/>
      <c r="E2" s="7"/>
      <c r="F2" s="7"/>
    </row>
    <row r="3" spans="1:6" ht="23.25" x14ac:dyDescent="0.35">
      <c r="A3" s="26">
        <f ca="1">TODAY()</f>
        <v>42696</v>
      </c>
      <c r="B3" s="7"/>
      <c r="C3" s="7"/>
      <c r="D3" s="7"/>
      <c r="E3" s="4" t="s">
        <v>21</v>
      </c>
      <c r="F3" s="10">
        <f>SUM(F9)</f>
        <v>0</v>
      </c>
    </row>
    <row r="4" spans="1:6" ht="15" x14ac:dyDescent="0.25">
      <c r="A4" s="34" t="s">
        <v>16</v>
      </c>
      <c r="B4" s="34"/>
      <c r="C4" s="34"/>
      <c r="D4" s="34"/>
      <c r="E4" s="34"/>
      <c r="F4" s="34"/>
    </row>
    <row r="5" spans="1:6" ht="15" thickBot="1" x14ac:dyDescent="0.25">
      <c r="A5" s="23" t="s">
        <v>41</v>
      </c>
      <c r="B5" s="5" t="s">
        <v>17</v>
      </c>
      <c r="C5" s="5" t="s">
        <v>42</v>
      </c>
      <c r="D5" s="5" t="s">
        <v>18</v>
      </c>
      <c r="E5" s="5" t="s">
        <v>19</v>
      </c>
      <c r="F5" s="5" t="s">
        <v>20</v>
      </c>
    </row>
    <row r="6" spans="1:6" ht="17.25" x14ac:dyDescent="0.3">
      <c r="B6" s="25"/>
      <c r="C6" s="27"/>
      <c r="D6" s="3"/>
      <c r="E6" s="3"/>
      <c r="F6" s="11"/>
    </row>
    <row r="7" spans="1:6" ht="17.25" x14ac:dyDescent="0.3">
      <c r="B7" s="25"/>
      <c r="C7" s="27"/>
      <c r="D7" s="3"/>
      <c r="E7" s="3"/>
      <c r="F7" s="11"/>
    </row>
    <row r="8" spans="1:6" ht="17.25" x14ac:dyDescent="0.3">
      <c r="B8" s="25"/>
      <c r="C8" s="27"/>
      <c r="D8" s="3"/>
      <c r="E8" s="3"/>
      <c r="F8" s="11"/>
    </row>
    <row r="9" spans="1:6" x14ac:dyDescent="0.2">
      <c r="B9" s="3" t="s">
        <v>0</v>
      </c>
      <c r="C9" s="3"/>
      <c r="D9" s="3"/>
      <c r="E9" s="3"/>
      <c r="F9" s="22">
        <f>SUBTOTAL(109,Expense116710[Montant])</f>
        <v>0</v>
      </c>
    </row>
    <row r="10" spans="1:6" x14ac:dyDescent="0.2">
      <c r="F10" s="2"/>
    </row>
    <row r="12" spans="1:6" x14ac:dyDescent="0.2">
      <c r="F12" s="2"/>
    </row>
  </sheetData>
  <mergeCells count="2">
    <mergeCell ref="A1:F1"/>
    <mergeCell ref="A4:F4"/>
  </mergeCells>
  <conditionalFormatting sqref="B6:B8">
    <cfRule type="cellIs" dxfId="20" priority="1" operator="between">
      <formula>TODAY()-42</formula>
      <formula>TODAY()-365</formula>
    </cfRule>
    <cfRule type="cellIs" dxfId="19" priority="2" operator="between">
      <formula>TODAY()-32</formula>
      <formula>TODAY()-42</formula>
    </cfRule>
    <cfRule type="cellIs" dxfId="18" priority="3" operator="between">
      <formula>TODAY()-1</formula>
      <formula>TODAY()-32</formula>
    </cfRule>
  </conditionalFormatting>
  <pageMargins left="0.7" right="0.7" top="0.75" bottom="0.75" header="0.3" footer="0.3"/>
  <pageSetup paperSize="9" scale="74" fitToHeight="0" orientation="portrait" r:id="rId1"/>
  <rowBreaks count="1" manualBreakCount="1">
    <brk id="9" max="5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8449BF9F-1772-4721-AF4A-287C9FC284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Year Trends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Aug!Print_Area</vt:lpstr>
      <vt:lpstr>Dec!Print_Area</vt:lpstr>
      <vt:lpstr>Jul!Print_Area</vt:lpstr>
      <vt:lpstr>Nov!Print_Area</vt:lpstr>
      <vt:lpstr>Oct!Print_Area</vt:lpstr>
      <vt:lpstr>Sep!Print_Area</vt:lpstr>
      <vt:lpstr>'Year Trends'!Print_Area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Binggeli</dc:creator>
  <cp:keywords/>
  <cp:lastModifiedBy>Sarah Binggeli</cp:lastModifiedBy>
  <cp:lastPrinted>2016-11-18T14:21:31Z</cp:lastPrinted>
  <dcterms:created xsi:type="dcterms:W3CDTF">2016-06-30T07:32:09Z</dcterms:created>
  <dcterms:modified xsi:type="dcterms:W3CDTF">2016-11-22T16:28:34Z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TC022643149991</vt:lpwstr>
  </property>
</Properties>
</file>