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10" windowWidth="24030" windowHeight="5070" activeTab="2"/>
  </bookViews>
  <sheets>
    <sheet name="Janvier 2013" sheetId="1" r:id="rId1"/>
    <sheet name="Février 2013" sheetId="2" r:id="rId2"/>
    <sheet name="Juillet 2013" sheetId="3" r:id="rId3"/>
  </sheets>
  <calcPr calcId="145621"/>
</workbook>
</file>

<file path=xl/calcChain.xml><?xml version="1.0" encoding="utf-8"?>
<calcChain xmlns="http://schemas.openxmlformats.org/spreadsheetml/2006/main">
  <c r="C16" i="3" l="1"/>
  <c r="C15" i="3" l="1"/>
  <c r="C11" i="3"/>
  <c r="B20" i="3"/>
  <c r="B19" i="3"/>
  <c r="B18" i="3"/>
  <c r="B17" i="2" l="1"/>
  <c r="B18" i="1" l="1"/>
  <c r="B17" i="1"/>
  <c r="B16" i="1"/>
  <c r="B15" i="1"/>
  <c r="B16" i="2"/>
  <c r="B15" i="2"/>
  <c r="C13" i="2"/>
  <c r="B21" i="3" l="1"/>
  <c r="B18" i="2"/>
  <c r="C13" i="1"/>
</calcChain>
</file>

<file path=xl/sharedStrings.xml><?xml version="1.0" encoding="utf-8"?>
<sst xmlns="http://schemas.openxmlformats.org/spreadsheetml/2006/main" count="47" uniqueCount="20">
  <si>
    <t>Date</t>
  </si>
  <si>
    <t>Libellé</t>
  </si>
  <si>
    <t>Montant CHF</t>
  </si>
  <si>
    <t>TVA incluses</t>
  </si>
  <si>
    <t>Achat Denner</t>
  </si>
  <si>
    <t>Total:</t>
  </si>
  <si>
    <t>Restaurant:</t>
  </si>
  <si>
    <t>Parking:</t>
  </si>
  <si>
    <t>Carburant:</t>
  </si>
  <si>
    <t>Divers:</t>
  </si>
  <si>
    <t>Frais de représentation MOBIKA Janvier 2013</t>
  </si>
  <si>
    <t>Frais de représentation MOBIKA Février 2013</t>
  </si>
  <si>
    <t>Frais de représentation MOBIKA Mars 2013</t>
  </si>
  <si>
    <t>Restaurant</t>
  </si>
  <si>
    <t>Outillage</t>
  </si>
  <si>
    <t>Emil Frey</t>
  </si>
  <si>
    <t>Poste</t>
  </si>
  <si>
    <t>Achat Migros</t>
  </si>
  <si>
    <t>Total 2.5%</t>
  </si>
  <si>
    <t>Total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</si>
</sst>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0" fontId="0" fillId="0" borderId="5" xfId="0" applyBorder="1" applyAlignment="1"/>
    <xf numFmtId="4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4" fontId="0" fillId="2" borderId="7" xfId="0" applyNumberFormat="1" applyFill="1" applyBorder="1"/>
    <xf numFmtId="0" fontId="1" fillId="2" borderId="8" xfId="0" applyFont="1" applyFill="1" applyBorder="1" applyAlignment="1">
      <alignment horizontal="right"/>
    </xf>
    <xf numFmtId="4" fontId="1" fillId="2" borderId="8" xfId="0" applyNumberFormat="1" applyFont="1" applyFill="1" applyBorder="1" applyAlignment="1">
      <alignment horizontal="right"/>
    </xf>
    <xf numFmtId="10" fontId="0" fillId="2" borderId="9" xfId="0" applyNumberFormat="1" applyFill="1" applyBorder="1"/>
    <xf numFmtId="2" fontId="0" fillId="0" borderId="0" xfId="0" applyNumberFormat="1" applyAlignment="1">
      <alignment horizontal="left"/>
    </xf>
    <xf numFmtId="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Normal="100" workbookViewId="0">
      <selection activeCell="C19" sqref="C19"/>
    </sheetView>
  </sheetViews>
  <sheetFormatPr baseColWidth="10" defaultRowHeight="15" x14ac:dyDescent="0.25"/>
  <cols>
    <col min="2" max="2" width="34.42578125" customWidth="1"/>
    <col min="3" max="3" width="15" customWidth="1"/>
    <col min="4" max="4" width="13.85546875" customWidth="1"/>
  </cols>
  <sheetData>
    <row r="1" spans="1:4" ht="18.75" x14ac:dyDescent="0.3">
      <c r="A1" s="15" t="s">
        <v>10</v>
      </c>
      <c r="B1" s="15"/>
      <c r="C1" s="15"/>
      <c r="D1" s="15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>
        <v>41306</v>
      </c>
      <c r="B4" s="5" t="s">
        <v>13</v>
      </c>
      <c r="C4" s="6">
        <v>13.2</v>
      </c>
      <c r="D4" s="7">
        <v>2.5000000000000001E-2</v>
      </c>
    </row>
    <row r="5" spans="1:4" x14ac:dyDescent="0.25">
      <c r="A5" s="4">
        <v>41306</v>
      </c>
      <c r="B5" s="5" t="s">
        <v>4</v>
      </c>
      <c r="C5" s="6">
        <v>9.9</v>
      </c>
      <c r="D5" s="7">
        <v>0.08</v>
      </c>
    </row>
    <row r="6" spans="1:4" x14ac:dyDescent="0.25">
      <c r="A6" s="4"/>
      <c r="B6" s="5"/>
      <c r="C6" s="6"/>
      <c r="D6" s="7"/>
    </row>
    <row r="7" spans="1:4" x14ac:dyDescent="0.25">
      <c r="A7" s="4"/>
      <c r="B7" s="5"/>
      <c r="C7" s="6"/>
      <c r="D7" s="7"/>
    </row>
    <row r="8" spans="1:4" x14ac:dyDescent="0.25">
      <c r="A8" s="4"/>
      <c r="B8" s="5"/>
      <c r="C8" s="6"/>
      <c r="D8" s="7"/>
    </row>
    <row r="9" spans="1:4" x14ac:dyDescent="0.25">
      <c r="A9" s="4"/>
      <c r="B9" s="5"/>
      <c r="C9" s="6"/>
      <c r="D9" s="7"/>
    </row>
    <row r="10" spans="1:4" x14ac:dyDescent="0.25">
      <c r="A10" s="4"/>
      <c r="B10" s="5"/>
      <c r="C10" s="6"/>
      <c r="D10" s="7"/>
    </row>
    <row r="11" spans="1:4" x14ac:dyDescent="0.25">
      <c r="A11" s="4"/>
      <c r="B11" s="5"/>
      <c r="C11" s="6"/>
      <c r="D11" s="7"/>
    </row>
    <row r="12" spans="1:4" ht="15.75" thickBot="1" x14ac:dyDescent="0.3">
      <c r="A12" s="4"/>
      <c r="B12" s="5"/>
      <c r="C12" s="6"/>
      <c r="D12" s="7"/>
    </row>
    <row r="13" spans="1:4" ht="15.75" thickBot="1" x14ac:dyDescent="0.3">
      <c r="A13" s="8"/>
      <c r="B13" s="9" t="s">
        <v>5</v>
      </c>
      <c r="C13" s="10">
        <f>SUM(C4:C12)</f>
        <v>23.1</v>
      </c>
      <c r="D13" s="11"/>
    </row>
    <row r="15" spans="1:4" x14ac:dyDescent="0.25">
      <c r="A15" t="s">
        <v>6</v>
      </c>
      <c r="B15" s="12">
        <f>SUMIF(B4:B12,B4,C4:C12)</f>
        <v>13.2</v>
      </c>
    </row>
    <row r="16" spans="1:4" x14ac:dyDescent="0.25">
      <c r="A16" t="s">
        <v>7</v>
      </c>
      <c r="B16" s="12">
        <f>SUMIF(B4:B12,"Parking",C4:C12)</f>
        <v>0</v>
      </c>
    </row>
    <row r="17" spans="1:2" x14ac:dyDescent="0.25">
      <c r="A17" t="s">
        <v>8</v>
      </c>
      <c r="B17" s="12">
        <f>SUMIF(B4:B12,"Carburant",C4:C12)</f>
        <v>0</v>
      </c>
    </row>
    <row r="18" spans="1:2" x14ac:dyDescent="0.25">
      <c r="A18" t="s">
        <v>9</v>
      </c>
      <c r="B18" s="12">
        <f>SUM(C13-B15-B16-B17)</f>
        <v>9.9000000000000021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6" sqref="B26"/>
    </sheetView>
  </sheetViews>
  <sheetFormatPr baseColWidth="10" defaultRowHeight="15" x14ac:dyDescent="0.25"/>
  <cols>
    <col min="2" max="2" width="34.42578125" customWidth="1"/>
    <col min="3" max="3" width="15" customWidth="1"/>
    <col min="4" max="4" width="13.85546875" customWidth="1"/>
  </cols>
  <sheetData>
    <row r="1" spans="1:4" ht="18.75" x14ac:dyDescent="0.3">
      <c r="A1" s="15" t="s">
        <v>11</v>
      </c>
      <c r="B1" s="15"/>
      <c r="C1" s="15"/>
      <c r="D1" s="15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>
        <v>41316</v>
      </c>
      <c r="B4" s="5" t="s">
        <v>4</v>
      </c>
      <c r="C4" s="6">
        <v>1.2</v>
      </c>
      <c r="D4" s="7">
        <v>0.08</v>
      </c>
    </row>
    <row r="5" spans="1:4" x14ac:dyDescent="0.25">
      <c r="A5" s="4">
        <v>41319</v>
      </c>
      <c r="B5" s="5" t="s">
        <v>14</v>
      </c>
      <c r="C5" s="6">
        <v>22.9</v>
      </c>
      <c r="D5" s="7">
        <v>0.08</v>
      </c>
    </row>
    <row r="6" spans="1:4" x14ac:dyDescent="0.25">
      <c r="A6" s="4">
        <v>41323</v>
      </c>
      <c r="B6" s="5" t="s">
        <v>15</v>
      </c>
      <c r="C6" s="6">
        <v>205</v>
      </c>
      <c r="D6" s="7">
        <v>0.08</v>
      </c>
    </row>
    <row r="7" spans="1:4" x14ac:dyDescent="0.25">
      <c r="A7" s="4"/>
      <c r="B7" s="5"/>
      <c r="C7" s="6"/>
      <c r="D7" s="7"/>
    </row>
    <row r="8" spans="1:4" x14ac:dyDescent="0.25">
      <c r="A8" s="4"/>
      <c r="B8" s="5"/>
      <c r="C8" s="6"/>
      <c r="D8" s="7"/>
    </row>
    <row r="9" spans="1:4" x14ac:dyDescent="0.25">
      <c r="A9" s="4"/>
      <c r="B9" s="5"/>
      <c r="C9" s="6"/>
      <c r="D9" s="7"/>
    </row>
    <row r="10" spans="1:4" x14ac:dyDescent="0.25">
      <c r="A10" s="4"/>
      <c r="B10" s="5"/>
      <c r="C10" s="6"/>
      <c r="D10" s="7"/>
    </row>
    <row r="11" spans="1:4" x14ac:dyDescent="0.25">
      <c r="A11" s="4"/>
      <c r="B11" s="5"/>
      <c r="C11" s="6"/>
      <c r="D11" s="7"/>
    </row>
    <row r="12" spans="1:4" ht="15.75" thickBot="1" x14ac:dyDescent="0.3">
      <c r="A12" s="4"/>
      <c r="B12" s="5"/>
      <c r="C12" s="6"/>
      <c r="D12" s="7"/>
    </row>
    <row r="13" spans="1:4" ht="15.75" thickBot="1" x14ac:dyDescent="0.3">
      <c r="A13" s="8"/>
      <c r="B13" s="9" t="s">
        <v>5</v>
      </c>
      <c r="C13" s="10">
        <f>SUM(C4:C12)</f>
        <v>229.1</v>
      </c>
      <c r="D13" s="11"/>
    </row>
    <row r="15" spans="1:4" x14ac:dyDescent="0.25">
      <c r="A15" t="s">
        <v>6</v>
      </c>
      <c r="B15" s="12">
        <f>SUMIF(B4:B12,"Restaurant",C4:C12)</f>
        <v>0</v>
      </c>
    </row>
    <row r="16" spans="1:4" x14ac:dyDescent="0.25">
      <c r="A16" t="s">
        <v>7</v>
      </c>
      <c r="B16" s="12">
        <f>SUMIF(B4:B12,B4,C4:C12)</f>
        <v>1.2</v>
      </c>
    </row>
    <row r="17" spans="1:2" x14ac:dyDescent="0.25">
      <c r="A17" t="s">
        <v>8</v>
      </c>
      <c r="B17" s="12">
        <f>SUMIF(B4:B12,"Carburant",C4:C13)</f>
        <v>0</v>
      </c>
    </row>
    <row r="18" spans="1:2" x14ac:dyDescent="0.25">
      <c r="A18" t="s">
        <v>9</v>
      </c>
      <c r="B18" s="12">
        <f>SUM(C13-B15-B16-B17)</f>
        <v>227.9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25" sqref="C24:C25"/>
    </sheetView>
  </sheetViews>
  <sheetFormatPr baseColWidth="10" defaultRowHeight="15" x14ac:dyDescent="0.25"/>
  <cols>
    <col min="2" max="2" width="34.42578125" customWidth="1"/>
    <col min="3" max="3" width="15" customWidth="1"/>
    <col min="4" max="4" width="13.85546875" customWidth="1"/>
  </cols>
  <sheetData>
    <row r="1" spans="1:4" ht="18.75" x14ac:dyDescent="0.3">
      <c r="A1" s="15" t="s">
        <v>12</v>
      </c>
      <c r="B1" s="15"/>
      <c r="C1" s="15"/>
      <c r="D1" s="15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>
        <v>41475</v>
      </c>
      <c r="B4" s="5" t="s">
        <v>13</v>
      </c>
      <c r="C4" s="6">
        <v>23.8</v>
      </c>
      <c r="D4" s="7">
        <v>0.08</v>
      </c>
    </row>
    <row r="5" spans="1:4" x14ac:dyDescent="0.25">
      <c r="A5" s="4">
        <v>41470</v>
      </c>
      <c r="B5" s="5" t="s">
        <v>13</v>
      </c>
      <c r="C5" s="6">
        <v>6.8</v>
      </c>
      <c r="D5" s="7">
        <v>0.08</v>
      </c>
    </row>
    <row r="6" spans="1:4" x14ac:dyDescent="0.25">
      <c r="A6" s="4">
        <v>41463</v>
      </c>
      <c r="B6" s="5" t="s">
        <v>13</v>
      </c>
      <c r="C6" s="6">
        <v>266</v>
      </c>
      <c r="D6" s="7">
        <v>0.08</v>
      </c>
    </row>
    <row r="7" spans="1:4" x14ac:dyDescent="0.25">
      <c r="A7" s="4">
        <v>41467</v>
      </c>
      <c r="B7" s="5" t="s">
        <v>13</v>
      </c>
      <c r="C7" s="6">
        <v>78</v>
      </c>
      <c r="D7" s="7">
        <v>0.08</v>
      </c>
    </row>
    <row r="8" spans="1:4" x14ac:dyDescent="0.25">
      <c r="A8" s="4">
        <v>41467</v>
      </c>
      <c r="B8" s="5" t="s">
        <v>16</v>
      </c>
      <c r="C8" s="6">
        <v>25</v>
      </c>
      <c r="D8" s="7">
        <v>0.08</v>
      </c>
    </row>
    <row r="9" spans="1:4" x14ac:dyDescent="0.25">
      <c r="A9" s="4">
        <v>41467</v>
      </c>
      <c r="B9" s="5" t="s">
        <v>13</v>
      </c>
      <c r="C9" s="6">
        <v>8.6999999999999993</v>
      </c>
      <c r="D9" s="7">
        <v>0.08</v>
      </c>
    </row>
    <row r="10" spans="1:4" x14ac:dyDescent="0.25">
      <c r="A10" s="4">
        <v>41464</v>
      </c>
      <c r="B10" s="5" t="s">
        <v>13</v>
      </c>
      <c r="C10" s="6">
        <v>162</v>
      </c>
      <c r="D10" s="7">
        <v>0.08</v>
      </c>
    </row>
    <row r="11" spans="1:4" x14ac:dyDescent="0.25">
      <c r="A11" s="4"/>
      <c r="B11" s="14" t="s">
        <v>19</v>
      </c>
      <c r="C11" s="13">
        <f>SUM(C4:C10)</f>
        <v>570.29999999999995</v>
      </c>
      <c r="D11" s="7"/>
    </row>
    <row r="12" spans="1:4" x14ac:dyDescent="0.25">
      <c r="A12" s="4">
        <v>41458</v>
      </c>
      <c r="B12" s="5" t="s">
        <v>17</v>
      </c>
      <c r="C12" s="6">
        <v>16.399999999999999</v>
      </c>
      <c r="D12" s="7">
        <v>2.5000000000000001E-2</v>
      </c>
    </row>
    <row r="13" spans="1:4" x14ac:dyDescent="0.25">
      <c r="A13" s="4">
        <v>41451</v>
      </c>
      <c r="B13" s="5" t="s">
        <v>17</v>
      </c>
      <c r="C13" s="6">
        <v>7.7</v>
      </c>
      <c r="D13" s="7">
        <v>2.5000000000000001E-2</v>
      </c>
    </row>
    <row r="14" spans="1:4" x14ac:dyDescent="0.25">
      <c r="A14" s="4">
        <v>41459</v>
      </c>
      <c r="B14" s="5" t="s">
        <v>17</v>
      </c>
      <c r="C14" s="6">
        <v>5.3</v>
      </c>
      <c r="D14" s="7">
        <v>2.5000000000000001E-2</v>
      </c>
    </row>
    <row r="15" spans="1:4" ht="15.75" thickBot="1" x14ac:dyDescent="0.3">
      <c r="A15" s="4"/>
      <c r="B15" s="14" t="s">
        <v>18</v>
      </c>
      <c r="C15" s="13">
        <f>SUM(C12:C14)</f>
        <v>29.4</v>
      </c>
      <c r="D15" s="7"/>
    </row>
    <row r="16" spans="1:4" ht="15.75" thickBot="1" x14ac:dyDescent="0.3">
      <c r="A16" s="8"/>
      <c r="B16" s="9" t="s">
        <v>5</v>
      </c>
      <c r="C16" s="10">
        <f>SUM(C11,C15)</f>
        <v>599.69999999999993</v>
      </c>
      <c r="D16" s="11"/>
    </row>
    <row r="18" spans="1:2" x14ac:dyDescent="0.25">
      <c r="A18" t="s">
        <v>6</v>
      </c>
      <c r="B18" s="12">
        <f ca="1">SUMIF(B4:B16,"Restaurant",C4:C14)</f>
        <v>545.29999999999995</v>
      </c>
    </row>
    <row r="19" spans="1:2" x14ac:dyDescent="0.25">
      <c r="A19" t="s">
        <v>7</v>
      </c>
      <c r="B19" s="12">
        <f>SUMIF(B4:B14,"Parking",C4:C14)</f>
        <v>0</v>
      </c>
    </row>
    <row r="20" spans="1:2" x14ac:dyDescent="0.25">
      <c r="A20" t="s">
        <v>8</v>
      </c>
      <c r="B20" s="12">
        <f>SUMIF(B4:B14,"Carburant",C4:C14)</f>
        <v>0</v>
      </c>
    </row>
    <row r="21" spans="1:2" x14ac:dyDescent="0.25">
      <c r="A21" t="s">
        <v>9</v>
      </c>
      <c r="B21" s="12">
        <f ca="1">C16-B18-B19-B20</f>
        <v>54.399999999999977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Janvier 2013</vt:lpstr>
      <vt:lpstr>Février 2013</vt:lpstr>
      <vt:lpstr>Juillet 2013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mobika lwolfisberg</dc:creator>
  <cp:lastModifiedBy>mobika lwolfisberg</cp:lastModifiedBy>
  <cp:lastPrinted>2013-09-18T08:48:11Z</cp:lastPrinted>
  <dcterms:created xsi:type="dcterms:W3CDTF">2013-02-06T09:46:12Z</dcterms:created>
  <dcterms:modified xsi:type="dcterms:W3CDTF">2013-09-18T08:57:23Z</dcterms:modified>
</cp:coreProperties>
</file>