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41C31EB9-938B-4D7E-9031-EA3EF47208D6}" xr6:coauthVersionLast="45" xr6:coauthVersionMax="47" xr10:uidLastSave="{00000000-0000-0000-0000-000000000000}"/>
  <bookViews>
    <workbookView xWindow="1305" yWindow="495" windowWidth="26325" windowHeight="14955" xr2:uid="{3F643281-7E5F-4487-92E9-D479D8232194}"/>
  </bookViews>
  <sheets>
    <sheet name="PLAN" sheetId="7" r:id="rId1"/>
    <sheet name="Plan calcul" sheetId="9" r:id="rId2"/>
    <sheet name="SCHRANKE" sheetId="5" r:id="rId3"/>
    <sheet name="Feuille définitive" sheetId="3" r:id="rId4"/>
    <sheet name="Feuil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" i="9" l="1"/>
  <c r="R31" i="9"/>
  <c r="P31" i="9" s="1"/>
  <c r="S30" i="9"/>
  <c r="R30" i="9"/>
  <c r="P30" i="9" s="1"/>
  <c r="S29" i="9"/>
  <c r="R29" i="9"/>
  <c r="P29" i="9" s="1"/>
  <c r="S27" i="7" l="1"/>
  <c r="P27" i="7" s="1"/>
  <c r="S26" i="7"/>
  <c r="P26" i="7" s="1"/>
  <c r="R25" i="7"/>
  <c r="P25" i="7" s="1"/>
  <c r="R24" i="7"/>
  <c r="P24" i="7" s="1"/>
  <c r="F20" i="7"/>
  <c r="C20" i="7" s="1"/>
  <c r="R23" i="7"/>
  <c r="P23" i="7" s="1"/>
  <c r="S21" i="7"/>
  <c r="P21" i="7" s="1"/>
  <c r="S20" i="7"/>
  <c r="P20" i="7" s="1"/>
  <c r="E19" i="7"/>
  <c r="C19" i="7" s="1"/>
  <c r="E18" i="7"/>
  <c r="C18" i="7" s="1"/>
  <c r="E17" i="7"/>
  <c r="C17" i="7" s="1"/>
  <c r="E16" i="7"/>
  <c r="C16" i="7" s="1"/>
  <c r="E14" i="7"/>
  <c r="C14" i="7" s="1"/>
  <c r="F15" i="7"/>
  <c r="E15" i="7"/>
  <c r="C15" i="7" s="1"/>
  <c r="E13" i="7"/>
  <c r="C13" i="7" s="1"/>
  <c r="F12" i="7"/>
  <c r="C12" i="7" s="1"/>
  <c r="S15" i="7"/>
  <c r="P15" i="7" s="1"/>
  <c r="S18" i="7"/>
  <c r="P18" i="7" s="1"/>
  <c r="R16" i="7"/>
  <c r="P16" i="7" s="1"/>
  <c r="C8" i="5"/>
  <c r="O8" i="5"/>
  <c r="S13" i="9"/>
  <c r="R13" i="9"/>
  <c r="P13" i="9" s="1"/>
  <c r="F13" i="9"/>
  <c r="E13" i="9"/>
  <c r="C13" i="9" s="1"/>
  <c r="E9" i="7"/>
  <c r="C9" i="7" s="1"/>
  <c r="E10" i="7"/>
  <c r="C10" i="7" s="1"/>
  <c r="E11" i="7"/>
  <c r="C11" i="7" s="1"/>
  <c r="F8" i="7"/>
  <c r="C8" i="7" s="1"/>
  <c r="F7" i="7"/>
  <c r="C7" i="7" s="1"/>
  <c r="F6" i="7"/>
  <c r="C6" i="7" s="1"/>
  <c r="F5" i="7"/>
  <c r="C5" i="7" s="1"/>
  <c r="S14" i="7"/>
  <c r="P14" i="7" s="1"/>
  <c r="R10" i="7"/>
  <c r="P10" i="7" s="1"/>
  <c r="P34" i="9"/>
  <c r="F31" i="9"/>
  <c r="E31" i="9"/>
  <c r="C31" i="9" s="1"/>
  <c r="F30" i="9"/>
  <c r="E30" i="9"/>
  <c r="C30" i="9" s="1"/>
  <c r="F29" i="9"/>
  <c r="E29" i="9"/>
  <c r="C29" i="9" s="1"/>
  <c r="S28" i="9"/>
  <c r="R28" i="9"/>
  <c r="P28" i="9" s="1"/>
  <c r="F28" i="9"/>
  <c r="E28" i="9"/>
  <c r="C28" i="9" s="1"/>
  <c r="S27" i="9"/>
  <c r="R27" i="9"/>
  <c r="P27" i="9" s="1"/>
  <c r="F27" i="9"/>
  <c r="E27" i="9"/>
  <c r="C27" i="9" s="1"/>
  <c r="S26" i="9"/>
  <c r="R26" i="9"/>
  <c r="P26" i="9" s="1"/>
  <c r="F26" i="9"/>
  <c r="E26" i="9"/>
  <c r="C26" i="9" s="1"/>
  <c r="S25" i="9"/>
  <c r="R25" i="9"/>
  <c r="P25" i="9" s="1"/>
  <c r="F25" i="9"/>
  <c r="E25" i="9"/>
  <c r="C25" i="9" s="1"/>
  <c r="S24" i="9"/>
  <c r="R24" i="9"/>
  <c r="P24" i="9" s="1"/>
  <c r="F24" i="9"/>
  <c r="E24" i="9"/>
  <c r="C24" i="9" s="1"/>
  <c r="S23" i="9"/>
  <c r="R23" i="9"/>
  <c r="P23" i="9"/>
  <c r="F23" i="9"/>
  <c r="E23" i="9"/>
  <c r="C23" i="9" s="1"/>
  <c r="S22" i="9"/>
  <c r="R22" i="9"/>
  <c r="P22" i="9" s="1"/>
  <c r="F22" i="9"/>
  <c r="E22" i="9"/>
  <c r="C22" i="9" s="1"/>
  <c r="S21" i="9"/>
  <c r="R21" i="9"/>
  <c r="P21" i="9" s="1"/>
  <c r="F21" i="9"/>
  <c r="E21" i="9"/>
  <c r="C21" i="9" s="1"/>
  <c r="S20" i="9"/>
  <c r="R20" i="9"/>
  <c r="P20" i="9" s="1"/>
  <c r="F20" i="9"/>
  <c r="E20" i="9"/>
  <c r="C20" i="9" s="1"/>
  <c r="S19" i="9"/>
  <c r="R19" i="9"/>
  <c r="P19" i="9" s="1"/>
  <c r="F19" i="9"/>
  <c r="E19" i="9"/>
  <c r="C19" i="9" s="1"/>
  <c r="S18" i="9"/>
  <c r="R18" i="9"/>
  <c r="P18" i="9" s="1"/>
  <c r="F18" i="9"/>
  <c r="E18" i="9"/>
  <c r="C18" i="9" s="1"/>
  <c r="S17" i="9"/>
  <c r="R17" i="9"/>
  <c r="P17" i="9" s="1"/>
  <c r="F17" i="9"/>
  <c r="E17" i="9"/>
  <c r="C17" i="9" s="1"/>
  <c r="S16" i="9"/>
  <c r="R16" i="9"/>
  <c r="P16" i="9" s="1"/>
  <c r="F16" i="9"/>
  <c r="E16" i="9"/>
  <c r="C16" i="9" s="1"/>
  <c r="S15" i="9"/>
  <c r="R15" i="9"/>
  <c r="P15" i="9" s="1"/>
  <c r="F15" i="9"/>
  <c r="E15" i="9"/>
  <c r="C15" i="9" s="1"/>
  <c r="S14" i="9"/>
  <c r="R14" i="9"/>
  <c r="P14" i="9" s="1"/>
  <c r="F14" i="9"/>
  <c r="E14" i="9"/>
  <c r="C14" i="9" s="1"/>
  <c r="S12" i="9"/>
  <c r="R12" i="9"/>
  <c r="P12" i="9" s="1"/>
  <c r="F12" i="9"/>
  <c r="E12" i="9"/>
  <c r="C12" i="9" s="1"/>
  <c r="S11" i="9"/>
  <c r="R11" i="9"/>
  <c r="P11" i="9"/>
  <c r="F11" i="9"/>
  <c r="E11" i="9"/>
  <c r="C11" i="9" s="1"/>
  <c r="S10" i="9"/>
  <c r="R10" i="9"/>
  <c r="P10" i="9" s="1"/>
  <c r="F10" i="9"/>
  <c r="E10" i="9"/>
  <c r="C10" i="9" s="1"/>
  <c r="R22" i="7"/>
  <c r="P22" i="7" s="1"/>
  <c r="S28" i="7"/>
  <c r="P28" i="7" s="1"/>
  <c r="S29" i="7"/>
  <c r="P29" i="7" s="1"/>
  <c r="S19" i="7"/>
  <c r="P19" i="7" s="1"/>
  <c r="R12" i="7"/>
  <c r="P12" i="7" s="1"/>
  <c r="F21" i="7"/>
  <c r="F22" i="7"/>
  <c r="F23" i="7"/>
  <c r="F24" i="7"/>
  <c r="F25" i="7"/>
  <c r="F26" i="7"/>
  <c r="F27" i="7"/>
  <c r="P35" i="9" l="1"/>
  <c r="C35" i="9"/>
  <c r="C21" i="7"/>
  <c r="C22" i="7"/>
  <c r="C23" i="7"/>
  <c r="C24" i="7"/>
  <c r="C25" i="7"/>
  <c r="C26" i="7"/>
  <c r="C27" i="7"/>
  <c r="C5" i="5" l="1"/>
  <c r="C11" i="5"/>
  <c r="O6" i="5"/>
  <c r="O7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5" i="5"/>
  <c r="C6" i="5"/>
  <c r="C7" i="5"/>
  <c r="C9" i="5"/>
  <c r="C10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37" i="7" l="1"/>
  <c r="P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Q10" authorId="0" shapeId="0" xr:uid="{0CF8E73E-8F0E-4F5E-A528-FAF1818B796D}">
      <text>
        <r>
          <rPr>
            <b/>
            <sz val="9"/>
            <color indexed="81"/>
            <rFont val="Tahoma"/>
            <family val="2"/>
          </rPr>
          <t>Sandra: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D30" authorId="0" shapeId="0" xr:uid="{C377561B-BC4E-4BF8-8F8F-37317DE31B42}">
      <text>
        <r>
          <rPr>
            <b/>
            <sz val="9"/>
            <color indexed="81"/>
            <rFont val="Tahoma"/>
            <family val="2"/>
          </rPr>
          <t>Sandra:</t>
        </r>
      </text>
    </comment>
    <comment ref="Q30" authorId="0" shapeId="0" xr:uid="{F01CE825-723C-4207-8D63-4965B180E47D}">
      <text>
        <r>
          <rPr>
            <b/>
            <sz val="9"/>
            <color indexed="81"/>
            <rFont val="Tahoma"/>
            <family val="2"/>
          </rPr>
          <t>Sandra:</t>
        </r>
      </text>
    </comment>
  </commentList>
</comments>
</file>

<file path=xl/sharedStrings.xml><?xml version="1.0" encoding="utf-8"?>
<sst xmlns="http://schemas.openxmlformats.org/spreadsheetml/2006/main" count="410" uniqueCount="144">
  <si>
    <t>6111100</t>
  </si>
  <si>
    <t>ROLO</t>
  </si>
  <si>
    <t>Rollladenschrank Metall grau, 4 Fachböden</t>
  </si>
  <si>
    <t>Armoire métallique rideaux haute grise, 4 étagères</t>
  </si>
  <si>
    <t>6111120</t>
  </si>
  <si>
    <t>ROLITO</t>
  </si>
  <si>
    <t>Rollladenschrank Metall grau, 2 Fachböden</t>
  </si>
  <si>
    <t>Armoire métallique rideaux basse grise, 2 étagères</t>
  </si>
  <si>
    <t>6111150</t>
  </si>
  <si>
    <t>SONIA</t>
  </si>
  <si>
    <t>Rollladenschrank Metall grau, 1 Fachboden</t>
  </si>
  <si>
    <t>Armoire métallique rideaux basse grise, 1 étagère</t>
  </si>
  <si>
    <t>6110110</t>
  </si>
  <si>
    <t>FRANK</t>
  </si>
  <si>
    <t>Flügeltürenschrank Metall grau, 4 Fachböden</t>
  </si>
  <si>
    <t>Armoire métallique portes battantes grise, 4 étagères</t>
  </si>
  <si>
    <t>6110111</t>
  </si>
  <si>
    <t>FRANK PLAT</t>
  </si>
  <si>
    <t>Flügeltürenschrank Metall grau, 4 Fachböden, zerlegt</t>
  </si>
  <si>
    <t>Armoire métallique portes battantes grise, 4 étagères, démontée</t>
  </si>
  <si>
    <t>6110120</t>
  </si>
  <si>
    <t>KLEIN</t>
  </si>
  <si>
    <t>6110150</t>
  </si>
  <si>
    <t>MEDI</t>
  </si>
  <si>
    <t>Flügeltürenschrank Metall grau, 2 Fachböden</t>
  </si>
  <si>
    <t>Armoire métallique portes battantes grise, 2 étagères</t>
  </si>
  <si>
    <t>6110160</t>
  </si>
  <si>
    <t>MICRO</t>
  </si>
  <si>
    <t>6015100</t>
  </si>
  <si>
    <t>ULYS</t>
  </si>
  <si>
    <t>Universalschrank Metall grau mit Fachböden &amp; Kleiderstange</t>
  </si>
  <si>
    <t>Armoire penderie grise avec étagères &amp; tringle</t>
  </si>
  <si>
    <t>6110140</t>
  </si>
  <si>
    <t>FRANKY</t>
  </si>
  <si>
    <t>Regal Metall grau, 4 Fachböden</t>
  </si>
  <si>
    <t>Bibliothèque métallique grise, 4 étagères</t>
  </si>
  <si>
    <t>6110141</t>
  </si>
  <si>
    <t>KLEINY</t>
  </si>
  <si>
    <t>6110139</t>
  </si>
  <si>
    <t>ESTEBAN</t>
  </si>
  <si>
    <t>Regal Metall grau, 2 Fachböden</t>
  </si>
  <si>
    <t>Bibliothèque métallique grise, 2 étagères</t>
  </si>
  <si>
    <t>6110138</t>
  </si>
  <si>
    <t>FRANCIS</t>
  </si>
  <si>
    <t>6110145</t>
  </si>
  <si>
    <t>FRED</t>
  </si>
  <si>
    <t>Planschrank Metall grau, 32 kleine &amp; 4 grosse Fächer</t>
  </si>
  <si>
    <t>Armoire à plans métallique, 32 petites &amp; 4 gandes cases</t>
  </si>
  <si>
    <t>6110146</t>
  </si>
  <si>
    <t>MARKUS</t>
  </si>
  <si>
    <t>Planschrank Metall grau, 18 kleine &amp; 2 grosse Fächer</t>
  </si>
  <si>
    <t>Armoire à plans métallique, 18 petites &amp; 2 grandes cases</t>
  </si>
  <si>
    <t>6010120-5010</t>
  </si>
  <si>
    <t>CARLOS</t>
  </si>
  <si>
    <t>Garderobenschrank Metall mit 2 Spinden, grau-blau</t>
  </si>
  <si>
    <t>Vestiaire métallique industrie propre, 2 cases, gris-bleu</t>
  </si>
  <si>
    <t>6010120-7035</t>
  </si>
  <si>
    <t>BILEL</t>
  </si>
  <si>
    <t>Garderobenschrank Metall mit 2 Spinden, grau-grau</t>
  </si>
  <si>
    <t>Vestiaire métallique industrie propre, 2 cases, gris-gris</t>
  </si>
  <si>
    <t>6010130</t>
  </si>
  <si>
    <t>JOSE</t>
  </si>
  <si>
    <t>Garderobenschrank Metall mit 3 Spinden, grau-blau</t>
  </si>
  <si>
    <t>Vestiaire métallique industrie propre, 3 cases, gris-bleu</t>
  </si>
  <si>
    <t>6012340</t>
  </si>
  <si>
    <t>ROBERTO</t>
  </si>
  <si>
    <t>Garderobenschrank Metall mit 4 Spinden klein, grau-blau</t>
  </si>
  <si>
    <t>Vestiaire métallique, 4 petites cases, gris-bleu</t>
  </si>
  <si>
    <t>6011120-5010</t>
  </si>
  <si>
    <t>RUBEN</t>
  </si>
  <si>
    <t>Garderobenschrank Metall mit 2 Spinden und Trennung, grau-blau</t>
  </si>
  <si>
    <t>Vestiaire métallique industrie salissant, 2 cases, gris-bleu</t>
  </si>
  <si>
    <t>6111100 / ROLO</t>
  </si>
  <si>
    <t>6111120 / ROLITO</t>
  </si>
  <si>
    <t>20 articles</t>
  </si>
  <si>
    <t>6111150 / SONIA</t>
  </si>
  <si>
    <t>6110110 / FRANK</t>
  </si>
  <si>
    <t>6110111 / FRANK PLAT</t>
  </si>
  <si>
    <t>6110120 / KLEIN</t>
  </si>
  <si>
    <t>6110150 / MEDI</t>
  </si>
  <si>
    <t>6110160 / MICRO</t>
  </si>
  <si>
    <t>6015100 /ULYS</t>
  </si>
  <si>
    <t>6110140 / FRANKY</t>
  </si>
  <si>
    <t>6110141 / KLEINY</t>
  </si>
  <si>
    <t>6110139 / ESTEBAN</t>
  </si>
  <si>
    <t>6110138 / FRANCIS</t>
  </si>
  <si>
    <t>6110145 / FRED</t>
  </si>
  <si>
    <t>6110146 / MARKUS</t>
  </si>
  <si>
    <t>6010120-5010 / CARLOS</t>
  </si>
  <si>
    <t>6010120-7035 / BILEL</t>
  </si>
  <si>
    <t>6010130 / JOSE</t>
  </si>
  <si>
    <t>6012340 / ROBERTO</t>
  </si>
  <si>
    <t>6011120-5010 / RUBEN</t>
  </si>
  <si>
    <t>Code article</t>
  </si>
  <si>
    <t>"Petit nom"</t>
  </si>
  <si>
    <t>Desc. DE</t>
  </si>
  <si>
    <t>Desc. FR</t>
  </si>
  <si>
    <t>ar_qtemax</t>
  </si>
  <si>
    <t>ar_qtemin</t>
  </si>
  <si>
    <t>ar_qteini</t>
  </si>
  <si>
    <t>quantity</t>
  </si>
  <si>
    <t>reserved</t>
  </si>
  <si>
    <t>ordered</t>
  </si>
  <si>
    <t>available</t>
  </si>
  <si>
    <t>L (en cm)</t>
  </si>
  <si>
    <t>W  (en cm)</t>
  </si>
  <si>
    <t>H  (en cm)</t>
  </si>
  <si>
    <t>M³</t>
  </si>
  <si>
    <t>Qte min
en stock</t>
  </si>
  <si>
    <t>P (cm)</t>
  </si>
  <si>
    <t>L (cm)</t>
  </si>
  <si>
    <t>H (cm)</t>
  </si>
  <si>
    <t>Qte max
en stock</t>
  </si>
  <si>
    <t>ARICLE</t>
  </si>
  <si>
    <t>ENTREE</t>
  </si>
  <si>
    <t>ENTREE DROITE : Largeur couloir - mur 6.60 m</t>
  </si>
  <si>
    <t>ENTREE GAUCHE : Largeur mur - couloir 9.60 m</t>
  </si>
  <si>
    <t>5410110 / TYRION</t>
  </si>
  <si>
    <t>6110100 / FRANK 120</t>
  </si>
  <si>
    <t>Qté emp.</t>
  </si>
  <si>
    <t>BREITE</t>
  </si>
  <si>
    <t xml:space="preserve">Pièces </t>
  </si>
  <si>
    <t>OCCASSION</t>
  </si>
  <si>
    <t>En
STOCK</t>
  </si>
  <si>
    <t>23.80m</t>
  </si>
  <si>
    <t>7.95m</t>
  </si>
  <si>
    <t>ENTREE GAUCHE : Largeur mur - couloir 9.60m (9.56m)</t>
  </si>
  <si>
    <t>ENTREE DROITE : Largeur couloir - mur 6.60m (6.69m)</t>
  </si>
  <si>
    <t>Literie</t>
  </si>
  <si>
    <t>pièces /
ligne (face)</t>
  </si>
  <si>
    <t>pièces /
ligne (pro)</t>
  </si>
  <si>
    <t>2380m</t>
  </si>
  <si>
    <t>CLARA</t>
  </si>
  <si>
    <t>Karen</t>
  </si>
  <si>
    <t>Karen M</t>
  </si>
  <si>
    <t>ISIS</t>
  </si>
  <si>
    <t>Chaise RE-SI</t>
  </si>
  <si>
    <t>Micro-ondes</t>
  </si>
  <si>
    <t>Frigo KS118</t>
  </si>
  <si>
    <t>Frigo KS130</t>
  </si>
  <si>
    <t>Frigo KS110</t>
  </si>
  <si>
    <t>Frigo VD318</t>
  </si>
  <si>
    <t>Frigo VS337</t>
  </si>
  <si>
    <t>Cimatiseur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</si>
</sst>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1">
    <xf numFmtId="0" fontId="0" fillId="0" borderId="0" xfId="0"/>
    <xf numFmtId="49" fontId="0" fillId="0" borderId="0" xfId="0" applyNumberFormat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/>
    <xf numFmtId="0" fontId="2" fillId="0" borderId="0" xfId="0" applyFont="1"/>
    <xf numFmtId="49" fontId="0" fillId="0" borderId="0" xfId="0" applyNumberFormat="1"/>
    <xf numFmtId="49" fontId="0" fillId="0" borderId="0" xfId="0" applyNumberForma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0" fillId="3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2" fillId="0" borderId="0" xfId="0" applyFont="1" applyFill="1" applyBorder="1"/>
    <xf numFmtId="0" fontId="2" fillId="4" borderId="0" xfId="0" applyFont="1" applyFill="1" applyBorder="1"/>
    <xf numFmtId="0" fontId="4" fillId="4" borderId="0" xfId="1" applyFont="1" applyFill="1" applyBorder="1"/>
    <xf numFmtId="0" fontId="2" fillId="5" borderId="1" xfId="0" applyFont="1" applyFill="1" applyBorder="1"/>
    <xf numFmtId="0" fontId="6" fillId="5" borderId="1" xfId="0" applyFont="1" applyFill="1" applyBorder="1" applyAlignment="1">
      <alignment horizontal="right" wrapText="1"/>
    </xf>
    <xf numFmtId="49" fontId="0" fillId="6" borderId="0" xfId="0" applyNumberFormat="1" applyFill="1" applyAlignment="1">
      <alignment horizontal="left"/>
    </xf>
    <xf numFmtId="0" fontId="0" fillId="6" borderId="0" xfId="0" applyFill="1"/>
    <xf numFmtId="0" fontId="0" fillId="0" borderId="3" xfId="0" applyBorder="1"/>
    <xf numFmtId="0" fontId="0" fillId="0" borderId="0" xfId="0" applyBorder="1"/>
    <xf numFmtId="0" fontId="6" fillId="5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6" borderId="0" xfId="0" applyFont="1" applyFill="1" applyAlignment="1">
      <alignment horizontal="right"/>
    </xf>
    <xf numFmtId="0" fontId="7" fillId="6" borderId="0" xfId="0" applyFont="1" applyFill="1" applyAlignment="1">
      <alignment horizontal="right"/>
    </xf>
    <xf numFmtId="0" fontId="6" fillId="0" borderId="0" xfId="0" applyFont="1"/>
    <xf numFmtId="0" fontId="8" fillId="0" borderId="0" xfId="0" applyFont="1"/>
    <xf numFmtId="0" fontId="6" fillId="6" borderId="0" xfId="0" applyFont="1" applyFill="1"/>
    <xf numFmtId="0" fontId="2" fillId="5" borderId="0" xfId="0" applyFont="1" applyFill="1" applyBorder="1"/>
    <xf numFmtId="0" fontId="6" fillId="5" borderId="0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right" wrapText="1"/>
    </xf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2" fillId="5" borderId="0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6" borderId="0" xfId="0" applyFont="1" applyFill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5" borderId="0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6" borderId="0" xfId="0" applyFont="1" applyFill="1" applyAlignment="1">
      <alignment horizontal="center"/>
    </xf>
    <xf numFmtId="49" fontId="0" fillId="7" borderId="0" xfId="0" applyNumberFormat="1" applyFill="1" applyAlignment="1">
      <alignment horizontal="left"/>
    </xf>
    <xf numFmtId="0" fontId="14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6" fillId="7" borderId="0" xfId="0" applyFont="1" applyFill="1" applyAlignment="1">
      <alignment horizontal="right"/>
    </xf>
    <xf numFmtId="0" fontId="7" fillId="7" borderId="0" xfId="0" applyFont="1" applyFill="1" applyAlignment="1">
      <alignment horizontal="right"/>
    </xf>
    <xf numFmtId="0" fontId="0" fillId="7" borderId="0" xfId="0" applyFill="1"/>
    <xf numFmtId="0" fontId="6" fillId="7" borderId="0" xfId="0" applyFont="1" applyFill="1"/>
    <xf numFmtId="164" fontId="5" fillId="0" borderId="0" xfId="0" applyNumberFormat="1" applyFont="1" applyAlignment="1">
      <alignment horizontal="center"/>
    </xf>
    <xf numFmtId="2" fontId="0" fillId="6" borderId="0" xfId="0" applyNumberFormat="1" applyFill="1"/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2" xfId="0" applyFill="1" applyBorder="1"/>
    <xf numFmtId="0" fontId="0" fillId="0" borderId="5" xfId="0" applyFill="1" applyBorder="1"/>
    <xf numFmtId="0" fontId="0" fillId="6" borderId="7" xfId="0" applyFill="1" applyBorder="1"/>
    <xf numFmtId="0" fontId="0" fillId="6" borderId="8" xfId="0" applyFill="1" applyBorder="1"/>
    <xf numFmtId="0" fontId="14" fillId="6" borderId="8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6" fillId="6" borderId="8" xfId="0" applyFont="1" applyFill="1" applyBorder="1"/>
    <xf numFmtId="0" fontId="7" fillId="6" borderId="8" xfId="0" applyFont="1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0" fillId="8" borderId="10" xfId="0" applyFill="1" applyBorder="1"/>
    <xf numFmtId="0" fontId="0" fillId="8" borderId="11" xfId="0" applyFill="1" applyBorder="1"/>
    <xf numFmtId="0" fontId="14" fillId="8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6" fillId="8" borderId="11" xfId="0" applyFont="1" applyFill="1" applyBorder="1"/>
    <xf numFmtId="0" fontId="7" fillId="8" borderId="11" xfId="0" applyFont="1" applyFill="1" applyBorder="1" applyAlignment="1">
      <alignment horizontal="right"/>
    </xf>
    <xf numFmtId="0" fontId="7" fillId="8" borderId="12" xfId="0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0" fillId="3" borderId="0" xfId="0" applyFill="1" applyBorder="1"/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7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/>
    </xf>
    <xf numFmtId="0" fontId="0" fillId="0" borderId="2" xfId="0" applyBorder="1"/>
    <xf numFmtId="164" fontId="5" fillId="0" borderId="3" xfId="0" applyNumberFormat="1" applyFont="1" applyBorder="1" applyAlignment="1">
      <alignment horizontal="center"/>
    </xf>
    <xf numFmtId="0" fontId="0" fillId="0" borderId="5" xfId="0" applyBorder="1"/>
    <xf numFmtId="164" fontId="5" fillId="0" borderId="0" xfId="0" applyNumberFormat="1" applyFont="1" applyBorder="1" applyAlignment="1">
      <alignment horizontal="center"/>
    </xf>
    <xf numFmtId="0" fontId="0" fillId="0" borderId="7" xfId="0" applyBorder="1"/>
    <xf numFmtId="0" fontId="1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6" fillId="0" borderId="8" xfId="0" applyFont="1" applyBorder="1"/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49" fontId="1" fillId="8" borderId="0" xfId="0" applyNumberFormat="1" applyFont="1" applyFill="1" applyAlignment="1">
      <alignment horizontal="left"/>
    </xf>
    <xf numFmtId="0" fontId="14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164" fontId="5" fillId="8" borderId="0" xfId="0" applyNumberFormat="1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8" fillId="8" borderId="0" xfId="0" applyFont="1" applyFill="1"/>
    <xf numFmtId="0" fontId="9" fillId="8" borderId="0" xfId="0" applyFont="1" applyFill="1" applyAlignment="1">
      <alignment horizontal="right"/>
    </xf>
    <xf numFmtId="49" fontId="0" fillId="8" borderId="0" xfId="0" applyNumberFormat="1" applyFill="1" applyAlignment="1">
      <alignment horizontal="left"/>
    </xf>
    <xf numFmtId="0" fontId="6" fillId="8" borderId="0" xfId="0" applyFont="1" applyFill="1"/>
    <xf numFmtId="0" fontId="7" fillId="8" borderId="0" xfId="0" applyFont="1" applyFill="1" applyAlignment="1">
      <alignment horizontal="right"/>
    </xf>
    <xf numFmtId="0" fontId="0" fillId="8" borderId="2" xfId="0" applyFill="1" applyBorder="1"/>
    <xf numFmtId="0" fontId="14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6" fillId="8" borderId="3" xfId="0" applyFont="1" applyFill="1" applyBorder="1"/>
    <xf numFmtId="0" fontId="7" fillId="8" borderId="3" xfId="0" applyFont="1" applyFill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49" fontId="0" fillId="0" borderId="13" xfId="0" applyNumberFormat="1" applyFill="1" applyBorder="1" applyAlignment="1">
      <alignment horizontal="left"/>
    </xf>
    <xf numFmtId="0" fontId="14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6" fillId="0" borderId="14" xfId="0" applyFont="1" applyBorder="1"/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0" fillId="0" borderId="16" xfId="0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9" fontId="0" fillId="0" borderId="2" xfId="0" applyNumberFormat="1" applyFill="1" applyBorder="1" applyAlignment="1">
      <alignment horizontal="left"/>
    </xf>
    <xf numFmtId="0" fontId="6" fillId="0" borderId="3" xfId="0" applyFont="1" applyBorder="1" applyAlignment="1">
      <alignment horizontal="right"/>
    </xf>
    <xf numFmtId="49" fontId="0" fillId="0" borderId="5" xfId="0" applyNumberFormat="1" applyFill="1" applyBorder="1" applyAlignment="1">
      <alignment horizontal="left"/>
    </xf>
    <xf numFmtId="49" fontId="0" fillId="0" borderId="7" xfId="0" applyNumberFormat="1" applyFill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1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right"/>
    </xf>
  </cellXfs>
  <cellStyles count="2">
    <cellStyle name="Normal" xfId="0" builtinId="0"/>
    <cellStyle name="Normal 2" xfId="1" xr:uid="{5CA0011B-376F-4E56-BD64-F442566C8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9BB2-0301-4187-A00C-E2A287416D59}">
  <sheetPr>
    <pageSetUpPr fitToPage="1"/>
  </sheetPr>
  <dimension ref="A1:Z38"/>
  <sheetViews>
    <sheetView tabSelected="1" workbookViewId="0">
      <pane ySplit="3" topLeftCell="A4" activePane="bottomLeft" state="frozen"/>
      <selection pane="bottomLeft" activeCell="O7" sqref="O7"/>
    </sheetView>
  </sheetViews>
  <sheetFormatPr baseColWidth="10" defaultRowHeight="22.5" customHeight="1" x14ac:dyDescent="0.25"/>
  <cols>
    <col min="1" max="1" width="6.85546875" customWidth="1"/>
    <col min="2" max="2" width="30.5703125" customWidth="1"/>
    <col min="3" max="3" width="6.140625" style="67" bestFit="1" customWidth="1"/>
    <col min="4" max="4" width="4.5703125" style="23" customWidth="1"/>
    <col min="5" max="5" width="8.7109375" style="22" customWidth="1"/>
    <col min="6" max="6" width="7.7109375" style="22" customWidth="1"/>
    <col min="7" max="7" width="7.7109375" style="61" customWidth="1"/>
    <col min="8" max="9" width="7.7109375" style="31" customWidth="1"/>
    <col min="10" max="12" width="5.140625" style="32" customWidth="1"/>
    <col min="13" max="14" width="7.5703125" customWidth="1"/>
    <col min="15" max="15" width="30.5703125" customWidth="1"/>
    <col min="16" max="16" width="6.140625" style="67" bestFit="1" customWidth="1"/>
    <col min="17" max="17" width="4.5703125" style="23" customWidth="1"/>
    <col min="18" max="19" width="7.7109375" style="22" customWidth="1"/>
    <col min="20" max="20" width="7.7109375" style="61" customWidth="1"/>
    <col min="21" max="22" width="7.7109375" style="37" customWidth="1"/>
    <col min="23" max="25" width="5.140625" style="32" customWidth="1"/>
  </cols>
  <sheetData>
    <row r="1" spans="1:26" ht="17.25" customHeight="1" x14ac:dyDescent="0.25">
      <c r="B1" s="17" t="s">
        <v>126</v>
      </c>
      <c r="C1" s="68"/>
      <c r="D1" s="25"/>
      <c r="E1" s="27"/>
      <c r="F1" s="27"/>
      <c r="G1" s="62"/>
      <c r="H1" s="35"/>
      <c r="I1" s="35"/>
      <c r="J1" s="36"/>
      <c r="K1" s="36"/>
      <c r="L1" s="36"/>
      <c r="O1" s="17" t="s">
        <v>127</v>
      </c>
      <c r="P1" s="68"/>
      <c r="Q1" s="25"/>
      <c r="R1" s="27"/>
      <c r="S1" s="27"/>
      <c r="T1" s="62"/>
      <c r="U1" s="39"/>
      <c r="V1" s="39"/>
      <c r="W1" s="36"/>
      <c r="X1" s="36"/>
      <c r="Y1" s="36"/>
    </row>
    <row r="2" spans="1:26" ht="17.25" customHeight="1" x14ac:dyDescent="0.25">
      <c r="B2" s="17"/>
      <c r="C2" s="68"/>
      <c r="D2" s="25"/>
      <c r="E2" s="27"/>
      <c r="F2" s="27"/>
      <c r="G2" s="62"/>
      <c r="H2" s="35"/>
      <c r="I2" s="35"/>
      <c r="J2" s="36"/>
      <c r="K2" s="36"/>
      <c r="L2" s="36"/>
      <c r="O2" s="17"/>
      <c r="P2" s="68"/>
      <c r="Q2" s="25"/>
      <c r="R2" s="27"/>
      <c r="S2" s="27"/>
      <c r="T2" s="62"/>
      <c r="U2" s="39"/>
      <c r="V2" s="39"/>
      <c r="W2" s="36"/>
      <c r="X2" s="36"/>
      <c r="Y2" s="36"/>
    </row>
    <row r="3" spans="1:26" s="4" customFormat="1" ht="37.5" thickBot="1" x14ac:dyDescent="0.3">
      <c r="B3" s="40" t="s">
        <v>113</v>
      </c>
      <c r="C3" s="65" t="s">
        <v>120</v>
      </c>
      <c r="D3" s="41" t="s">
        <v>119</v>
      </c>
      <c r="E3" s="26" t="s">
        <v>129</v>
      </c>
      <c r="F3" s="26" t="s">
        <v>130</v>
      </c>
      <c r="G3" s="59" t="s">
        <v>123</v>
      </c>
      <c r="H3" s="42" t="s">
        <v>108</v>
      </c>
      <c r="I3" s="42" t="s">
        <v>112</v>
      </c>
      <c r="J3" s="42" t="s">
        <v>110</v>
      </c>
      <c r="K3" s="42" t="s">
        <v>109</v>
      </c>
      <c r="L3" s="42" t="s">
        <v>111</v>
      </c>
      <c r="M3" s="15"/>
      <c r="N3" s="40"/>
      <c r="O3" s="40" t="s">
        <v>113</v>
      </c>
      <c r="P3" s="65" t="s">
        <v>120</v>
      </c>
      <c r="Q3" s="41" t="s">
        <v>119</v>
      </c>
      <c r="R3" s="26" t="s">
        <v>129</v>
      </c>
      <c r="S3" s="26" t="s">
        <v>130</v>
      </c>
      <c r="T3" s="59" t="s">
        <v>123</v>
      </c>
      <c r="U3" s="42" t="s">
        <v>108</v>
      </c>
      <c r="V3" s="42" t="s">
        <v>112</v>
      </c>
      <c r="W3" s="42" t="s">
        <v>110</v>
      </c>
      <c r="X3" s="42" t="s">
        <v>109</v>
      </c>
      <c r="Y3" s="42" t="s">
        <v>111</v>
      </c>
    </row>
    <row r="4" spans="1:26" ht="22.5" customHeight="1" thickBot="1" x14ac:dyDescent="0.3">
      <c r="A4" s="79" t="s">
        <v>131</v>
      </c>
      <c r="B4" s="43" t="s">
        <v>121</v>
      </c>
      <c r="C4" s="66">
        <v>228</v>
      </c>
      <c r="D4" s="44"/>
      <c r="E4" s="45"/>
      <c r="F4" s="45"/>
      <c r="G4" s="60"/>
      <c r="H4" s="46"/>
      <c r="I4" s="46"/>
      <c r="J4" s="47"/>
      <c r="K4" s="47"/>
      <c r="L4" s="48"/>
      <c r="M4" s="8"/>
      <c r="N4" s="82"/>
      <c r="O4" s="19" t="s">
        <v>122</v>
      </c>
      <c r="P4" s="80">
        <v>416</v>
      </c>
      <c r="Q4" s="49"/>
      <c r="R4" s="50"/>
      <c r="S4" s="50"/>
      <c r="T4" s="63"/>
      <c r="U4" s="51"/>
      <c r="V4" s="51"/>
      <c r="W4" s="52"/>
      <c r="X4" s="52"/>
      <c r="Y4" s="53"/>
    </row>
    <row r="5" spans="1:26" ht="22.5" customHeight="1" x14ac:dyDescent="0.25">
      <c r="A5" s="18"/>
      <c r="B5" s="6" t="s">
        <v>78</v>
      </c>
      <c r="C5" s="67">
        <f>IF(E5&gt;0,J5,IF(F5&gt;0,K5,""))+2</f>
        <v>40</v>
      </c>
      <c r="D5" s="23">
        <v>1</v>
      </c>
      <c r="E5" s="78"/>
      <c r="F5" s="78">
        <f t="shared" ref="F5" si="0">960/(J5+2)*D5</f>
        <v>11.707317073170731</v>
      </c>
      <c r="H5" s="31">
        <v>35</v>
      </c>
      <c r="I5" s="31">
        <v>50</v>
      </c>
      <c r="J5" s="32">
        <v>80</v>
      </c>
      <c r="K5" s="32">
        <v>38</v>
      </c>
      <c r="L5" s="32">
        <v>180</v>
      </c>
      <c r="M5" s="8"/>
      <c r="N5" s="114"/>
      <c r="O5" s="20"/>
      <c r="P5" s="81"/>
      <c r="Q5" s="54"/>
      <c r="R5" s="55"/>
      <c r="S5" s="55"/>
      <c r="T5" s="64"/>
      <c r="U5" s="56"/>
      <c r="V5" s="56"/>
      <c r="W5" s="57"/>
      <c r="X5" s="57"/>
      <c r="Y5" s="58"/>
    </row>
    <row r="6" spans="1:26" ht="22.5" customHeight="1" x14ac:dyDescent="0.25">
      <c r="A6" s="18"/>
      <c r="B6" s="6" t="s">
        <v>78</v>
      </c>
      <c r="C6" s="67">
        <f t="shared" ref="C6:C20" si="1">IF(E6&gt;0,J6,IF(F6&gt;0,K6,""))+2</f>
        <v>40</v>
      </c>
      <c r="D6" s="23">
        <v>1</v>
      </c>
      <c r="E6" s="78"/>
      <c r="F6" s="78">
        <f t="shared" ref="F6" si="2">960/(J6+2)*D6</f>
        <v>11.707317073170731</v>
      </c>
      <c r="H6" s="31">
        <v>35</v>
      </c>
      <c r="I6" s="31">
        <v>50</v>
      </c>
      <c r="J6" s="32">
        <v>80</v>
      </c>
      <c r="K6" s="32">
        <v>38</v>
      </c>
      <c r="L6" s="32">
        <v>180</v>
      </c>
      <c r="M6" s="8"/>
      <c r="N6" s="83"/>
      <c r="O6" s="20"/>
      <c r="P6" s="81"/>
      <c r="Q6" s="54"/>
      <c r="R6" s="55"/>
      <c r="S6" s="55"/>
      <c r="T6" s="64"/>
      <c r="U6" s="56"/>
      <c r="V6" s="56"/>
      <c r="W6" s="57"/>
      <c r="X6" s="57"/>
      <c r="Y6" s="58"/>
    </row>
    <row r="7" spans="1:26" ht="22.5" customHeight="1" thickBot="1" x14ac:dyDescent="0.3">
      <c r="A7" s="18"/>
      <c r="B7" s="6" t="s">
        <v>78</v>
      </c>
      <c r="C7" s="67">
        <f t="shared" si="1"/>
        <v>40</v>
      </c>
      <c r="D7" s="23">
        <v>1</v>
      </c>
      <c r="E7" s="78"/>
      <c r="F7" s="78">
        <f t="shared" ref="F7" si="3">960/(J7+2)*D7</f>
        <v>11.707317073170731</v>
      </c>
      <c r="H7" s="31">
        <v>35</v>
      </c>
      <c r="I7" s="31">
        <v>50</v>
      </c>
      <c r="J7" s="32">
        <v>80</v>
      </c>
      <c r="K7" s="32">
        <v>38</v>
      </c>
      <c r="L7" s="32">
        <v>180</v>
      </c>
      <c r="M7" s="105"/>
      <c r="N7" s="84"/>
      <c r="O7" s="85" t="s">
        <v>125</v>
      </c>
      <c r="P7" s="86"/>
      <c r="Q7" s="87"/>
      <c r="R7" s="88"/>
      <c r="S7" s="88"/>
      <c r="T7" s="89"/>
      <c r="U7" s="90"/>
      <c r="V7" s="90"/>
      <c r="W7" s="91"/>
      <c r="X7" s="91"/>
      <c r="Y7" s="92"/>
      <c r="Z7" s="20"/>
    </row>
    <row r="8" spans="1:26" ht="22.5" customHeight="1" thickBot="1" x14ac:dyDescent="0.3">
      <c r="A8" s="18"/>
      <c r="B8" s="6" t="s">
        <v>78</v>
      </c>
      <c r="C8" s="67">
        <f t="shared" si="1"/>
        <v>40</v>
      </c>
      <c r="D8" s="23">
        <v>1</v>
      </c>
      <c r="E8" s="78"/>
      <c r="F8" s="78">
        <f t="shared" ref="F8" si="4">960/(J8+2)*D8</f>
        <v>11.707317073170731</v>
      </c>
      <c r="H8" s="31">
        <v>35</v>
      </c>
      <c r="I8" s="31">
        <v>50</v>
      </c>
      <c r="J8" s="32">
        <v>80</v>
      </c>
      <c r="K8" s="32">
        <v>38</v>
      </c>
      <c r="L8" s="32">
        <v>180</v>
      </c>
      <c r="M8" s="8"/>
      <c r="N8" s="105"/>
      <c r="O8" s="105"/>
      <c r="P8" s="111">
        <v>60</v>
      </c>
      <c r="Q8" s="106"/>
      <c r="R8" s="107"/>
      <c r="S8" s="107"/>
      <c r="T8" s="108"/>
      <c r="U8" s="109"/>
      <c r="V8" s="109"/>
      <c r="W8" s="110"/>
      <c r="X8" s="110"/>
      <c r="Y8" s="110"/>
    </row>
    <row r="9" spans="1:26" ht="22.5" customHeight="1" x14ac:dyDescent="0.25">
      <c r="A9" s="18"/>
      <c r="B9" s="6" t="s">
        <v>76</v>
      </c>
      <c r="C9" s="67">
        <f t="shared" si="1"/>
        <v>94</v>
      </c>
      <c r="D9" s="23">
        <v>1</v>
      </c>
      <c r="E9" s="78">
        <f t="shared" ref="E9" si="5">960/(K9+2)*D9</f>
        <v>21.818181818181817</v>
      </c>
      <c r="F9" s="78"/>
      <c r="H9" s="31">
        <v>61</v>
      </c>
      <c r="I9" s="31">
        <v>70</v>
      </c>
      <c r="J9" s="32">
        <v>92</v>
      </c>
      <c r="K9" s="32">
        <v>42</v>
      </c>
      <c r="L9" s="32">
        <v>195</v>
      </c>
      <c r="M9" s="8"/>
      <c r="N9" s="105"/>
      <c r="O9" s="134" t="s">
        <v>128</v>
      </c>
      <c r="P9" s="135">
        <v>90</v>
      </c>
      <c r="Q9" s="136"/>
      <c r="R9" s="137"/>
      <c r="S9" s="137"/>
      <c r="T9" s="138"/>
      <c r="U9" s="139"/>
      <c r="V9" s="139"/>
      <c r="W9" s="140"/>
      <c r="X9" s="140"/>
      <c r="Y9" s="141"/>
    </row>
    <row r="10" spans="1:26" ht="22.5" customHeight="1" x14ac:dyDescent="0.25">
      <c r="A10" s="18"/>
      <c r="B10" s="6" t="s">
        <v>76</v>
      </c>
      <c r="C10" s="67">
        <f t="shared" si="1"/>
        <v>94</v>
      </c>
      <c r="D10" s="23">
        <v>1</v>
      </c>
      <c r="E10" s="78">
        <f t="shared" ref="E10:E11" si="6">960/(K10+2)*D10</f>
        <v>21.818181818181817</v>
      </c>
      <c r="F10" s="78"/>
      <c r="H10" s="31">
        <v>61</v>
      </c>
      <c r="I10" s="31">
        <v>70</v>
      </c>
      <c r="J10" s="32">
        <v>92</v>
      </c>
      <c r="K10" s="32">
        <v>42</v>
      </c>
      <c r="L10" s="32">
        <v>195</v>
      </c>
      <c r="M10" s="8"/>
      <c r="N10" s="8"/>
      <c r="O10" s="142" t="s">
        <v>73</v>
      </c>
      <c r="P10" s="143">
        <f>IF(R10&gt;0,W10,IF(S10&gt;0,X10,""))+2</f>
        <v>122</v>
      </c>
      <c r="Q10" s="144">
        <v>1.67</v>
      </c>
      <c r="R10" s="145">
        <f>660/(X10+2)*Q10</f>
        <v>23.45106382978723</v>
      </c>
      <c r="S10" s="145"/>
      <c r="T10" s="146">
        <v>12</v>
      </c>
      <c r="U10" s="147">
        <v>22</v>
      </c>
      <c r="V10" s="147">
        <v>24</v>
      </c>
      <c r="W10" s="148">
        <v>120</v>
      </c>
      <c r="X10" s="148">
        <v>45</v>
      </c>
      <c r="Y10" s="149">
        <v>135</v>
      </c>
    </row>
    <row r="11" spans="1:26" ht="22.5" customHeight="1" x14ac:dyDescent="0.25">
      <c r="A11" s="18"/>
      <c r="B11" s="6" t="s">
        <v>76</v>
      </c>
      <c r="C11" s="67">
        <f t="shared" si="1"/>
        <v>94</v>
      </c>
      <c r="D11" s="23">
        <v>1</v>
      </c>
      <c r="E11" s="78">
        <f t="shared" si="6"/>
        <v>21.818181818181817</v>
      </c>
      <c r="F11" s="78"/>
      <c r="H11" s="31">
        <v>61</v>
      </c>
      <c r="I11" s="31">
        <v>70</v>
      </c>
      <c r="J11" s="32">
        <v>92</v>
      </c>
      <c r="K11" s="32">
        <v>42</v>
      </c>
      <c r="L11" s="32">
        <v>195</v>
      </c>
      <c r="M11" s="8"/>
      <c r="N11" s="8"/>
      <c r="O11" s="150"/>
      <c r="P11" s="151"/>
      <c r="Q11" s="152"/>
      <c r="R11" s="153"/>
      <c r="S11" s="153"/>
      <c r="T11" s="154"/>
      <c r="U11" s="155"/>
      <c r="V11" s="155"/>
      <c r="W11" s="156"/>
      <c r="X11" s="156"/>
      <c r="Y11" s="157"/>
    </row>
    <row r="12" spans="1:26" ht="22.5" customHeight="1" x14ac:dyDescent="0.25">
      <c r="A12" s="18"/>
      <c r="B12" s="6" t="s">
        <v>80</v>
      </c>
      <c r="C12" s="67">
        <f t="shared" si="1"/>
        <v>40</v>
      </c>
      <c r="D12" s="23">
        <v>2</v>
      </c>
      <c r="E12" s="78"/>
      <c r="F12" s="78">
        <f>960/(J12+2)*D12</f>
        <v>23.414634146341463</v>
      </c>
      <c r="H12" s="31">
        <v>11</v>
      </c>
      <c r="I12" s="31">
        <v>16</v>
      </c>
      <c r="J12" s="32">
        <v>80</v>
      </c>
      <c r="K12" s="32">
        <v>38</v>
      </c>
      <c r="L12" s="32">
        <v>100</v>
      </c>
      <c r="M12" s="8"/>
      <c r="N12" s="8"/>
      <c r="O12" s="142" t="s">
        <v>72</v>
      </c>
      <c r="P12" s="143">
        <f t="shared" ref="P12" si="7">IF(R12&gt;0,W12,IF(S12&gt;0,X12,""))+2</f>
        <v>122</v>
      </c>
      <c r="Q12" s="144">
        <v>1</v>
      </c>
      <c r="R12" s="145">
        <f>660/(X12+2)*Q12</f>
        <v>14.042553191489361</v>
      </c>
      <c r="S12" s="145"/>
      <c r="T12" s="146">
        <v>12</v>
      </c>
      <c r="U12" s="147">
        <v>8</v>
      </c>
      <c r="V12" s="147">
        <v>10</v>
      </c>
      <c r="W12" s="148">
        <v>120</v>
      </c>
      <c r="X12" s="148">
        <v>45</v>
      </c>
      <c r="Y12" s="149">
        <v>195</v>
      </c>
    </row>
    <row r="13" spans="1:26" ht="22.5" customHeight="1" x14ac:dyDescent="0.25">
      <c r="A13" s="18"/>
      <c r="B13" s="6" t="s">
        <v>86</v>
      </c>
      <c r="C13" s="67">
        <f t="shared" si="1"/>
        <v>102</v>
      </c>
      <c r="D13" s="23">
        <v>1</v>
      </c>
      <c r="E13" s="78">
        <f>960/(K13+2)*D13</f>
        <v>21.818181818181817</v>
      </c>
      <c r="F13" s="78"/>
      <c r="H13" s="31">
        <v>20</v>
      </c>
      <c r="I13" s="31">
        <v>40</v>
      </c>
      <c r="J13" s="32">
        <v>100</v>
      </c>
      <c r="K13" s="32">
        <v>42</v>
      </c>
      <c r="L13" s="32">
        <v>195</v>
      </c>
      <c r="M13" s="8"/>
      <c r="N13" s="8"/>
      <c r="O13" s="150"/>
      <c r="P13" s="151"/>
      <c r="Q13" s="152"/>
      <c r="R13" s="153"/>
      <c r="S13" s="153"/>
      <c r="T13" s="154"/>
      <c r="U13" s="155"/>
      <c r="V13" s="155"/>
      <c r="W13" s="156"/>
      <c r="X13" s="156"/>
      <c r="Y13" s="157"/>
    </row>
    <row r="14" spans="1:26" ht="22.5" customHeight="1" x14ac:dyDescent="0.25">
      <c r="A14" s="18"/>
      <c r="B14" s="6" t="s">
        <v>86</v>
      </c>
      <c r="C14" s="67">
        <f t="shared" si="1"/>
        <v>102</v>
      </c>
      <c r="D14" s="23">
        <v>1</v>
      </c>
      <c r="E14" s="78">
        <f>960/(K14+2)*D14</f>
        <v>21.818181818181817</v>
      </c>
      <c r="F14" s="78"/>
      <c r="H14" s="31">
        <v>20</v>
      </c>
      <c r="I14" s="31">
        <v>40</v>
      </c>
      <c r="J14" s="32">
        <v>100</v>
      </c>
      <c r="K14" s="32">
        <v>42</v>
      </c>
      <c r="L14" s="32">
        <v>195</v>
      </c>
      <c r="M14" s="8"/>
      <c r="N14" s="8"/>
      <c r="O14" s="6" t="s">
        <v>75</v>
      </c>
      <c r="P14" s="67">
        <f>IF(R14&gt;0,W14,IF(S14&gt;0,X14,""))+2</f>
        <v>47</v>
      </c>
      <c r="Q14" s="23">
        <v>3</v>
      </c>
      <c r="R14" s="78"/>
      <c r="S14" s="78">
        <f>660/(W14+2)*Q14</f>
        <v>16.229508196721312</v>
      </c>
      <c r="T14" s="102">
        <v>16</v>
      </c>
      <c r="U14" s="103">
        <v>14</v>
      </c>
      <c r="V14" s="103">
        <v>20</v>
      </c>
      <c r="W14" s="104">
        <v>120</v>
      </c>
      <c r="X14" s="104">
        <v>45</v>
      </c>
      <c r="Y14" s="104">
        <v>75</v>
      </c>
    </row>
    <row r="15" spans="1:26" ht="22.5" customHeight="1" x14ac:dyDescent="0.25">
      <c r="A15" s="18"/>
      <c r="B15" s="6" t="s">
        <v>87</v>
      </c>
      <c r="C15" s="67">
        <f t="shared" si="1"/>
        <v>94</v>
      </c>
      <c r="D15" s="23">
        <v>1</v>
      </c>
      <c r="E15" s="78">
        <f>960/(K15+2)*D15</f>
        <v>21.818181818181817</v>
      </c>
      <c r="F15" s="78">
        <f>960/(J15+2)*D15</f>
        <v>10.212765957446809</v>
      </c>
      <c r="H15" s="31">
        <v>10</v>
      </c>
      <c r="I15" s="31">
        <v>20</v>
      </c>
      <c r="J15" s="32">
        <v>92</v>
      </c>
      <c r="K15" s="32">
        <v>42</v>
      </c>
      <c r="L15" s="32">
        <v>195</v>
      </c>
      <c r="M15" s="8"/>
      <c r="N15" s="8"/>
      <c r="O15" s="6" t="s">
        <v>77</v>
      </c>
      <c r="P15" s="67">
        <f>IF(R15&gt;0,W15,IF(S15&gt;0,X15,""))+2</f>
        <v>94</v>
      </c>
      <c r="Q15" s="23">
        <v>15</v>
      </c>
      <c r="R15" s="78"/>
      <c r="S15" s="78">
        <f t="shared" ref="S15" si="8">660/(W15+2)*Q15</f>
        <v>50.253807106598984</v>
      </c>
      <c r="U15" s="37">
        <v>20</v>
      </c>
      <c r="V15" s="37">
        <v>27</v>
      </c>
      <c r="W15" s="32">
        <v>195</v>
      </c>
      <c r="X15" s="34">
        <v>92</v>
      </c>
      <c r="Y15" s="32">
        <v>8</v>
      </c>
    </row>
    <row r="16" spans="1:26" ht="22.5" customHeight="1" x14ac:dyDescent="0.25">
      <c r="A16" s="18"/>
      <c r="B16" s="6" t="s">
        <v>83</v>
      </c>
      <c r="C16" s="67">
        <f t="shared" si="1"/>
        <v>82</v>
      </c>
      <c r="D16" s="23">
        <v>1</v>
      </c>
      <c r="E16" s="78">
        <f t="shared" ref="E16:E17" si="9">960/(K16+2)*D16</f>
        <v>24</v>
      </c>
      <c r="F16" s="78"/>
      <c r="H16" s="31">
        <v>20</v>
      </c>
      <c r="I16" s="31">
        <v>30</v>
      </c>
      <c r="J16" s="32">
        <v>80</v>
      </c>
      <c r="K16" s="32">
        <v>38</v>
      </c>
      <c r="L16" s="32">
        <v>180</v>
      </c>
      <c r="M16" s="8"/>
      <c r="N16" s="8"/>
      <c r="O16" s="142" t="s">
        <v>118</v>
      </c>
      <c r="P16" s="143">
        <f>IF(R16&gt;0,W16,IF(S16&gt;0,X16,""))+2</f>
        <v>122</v>
      </c>
      <c r="Q16" s="144">
        <v>1</v>
      </c>
      <c r="R16" s="145">
        <f>660/(X16+2)*Q16</f>
        <v>15</v>
      </c>
      <c r="S16" s="145"/>
      <c r="T16" s="146">
        <v>13</v>
      </c>
      <c r="U16" s="147">
        <v>5</v>
      </c>
      <c r="V16" s="147">
        <v>10</v>
      </c>
      <c r="W16" s="148">
        <v>120</v>
      </c>
      <c r="X16" s="148">
        <v>42</v>
      </c>
      <c r="Y16" s="149">
        <v>195</v>
      </c>
    </row>
    <row r="17" spans="1:25" ht="22.5" customHeight="1" x14ac:dyDescent="0.25">
      <c r="A17" s="18"/>
      <c r="B17" s="6" t="s">
        <v>82</v>
      </c>
      <c r="C17" s="67">
        <f t="shared" si="1"/>
        <v>94</v>
      </c>
      <c r="D17" s="23">
        <v>1</v>
      </c>
      <c r="E17" s="78">
        <f t="shared" si="9"/>
        <v>21.818181818181817</v>
      </c>
      <c r="F17" s="78"/>
      <c r="H17" s="31">
        <v>30</v>
      </c>
      <c r="I17" s="31">
        <v>76</v>
      </c>
      <c r="J17" s="32">
        <v>92</v>
      </c>
      <c r="K17" s="32">
        <v>42</v>
      </c>
      <c r="L17" s="32">
        <v>195</v>
      </c>
      <c r="M17" s="8"/>
      <c r="N17" s="8"/>
      <c r="O17" s="150"/>
      <c r="P17" s="151"/>
      <c r="Q17" s="152"/>
      <c r="R17" s="153"/>
      <c r="S17" s="153"/>
      <c r="T17" s="154"/>
      <c r="U17" s="155"/>
      <c r="V17" s="155"/>
      <c r="W17" s="156"/>
      <c r="X17" s="156"/>
      <c r="Y17" s="157"/>
    </row>
    <row r="18" spans="1:25" ht="22.5" customHeight="1" x14ac:dyDescent="0.25">
      <c r="A18" s="18"/>
      <c r="B18" s="6" t="s">
        <v>82</v>
      </c>
      <c r="C18" s="67">
        <f t="shared" si="1"/>
        <v>94</v>
      </c>
      <c r="D18" s="23">
        <v>1</v>
      </c>
      <c r="E18" s="78">
        <f t="shared" ref="E18:E19" si="10">960/(K18+2)*D18</f>
        <v>21.818181818181817</v>
      </c>
      <c r="F18" s="78"/>
      <c r="H18" s="31">
        <v>30</v>
      </c>
      <c r="I18" s="31">
        <v>76</v>
      </c>
      <c r="J18" s="32">
        <v>92</v>
      </c>
      <c r="K18" s="32">
        <v>42</v>
      </c>
      <c r="L18" s="32">
        <v>195</v>
      </c>
      <c r="M18" s="8"/>
      <c r="N18" s="8"/>
      <c r="O18" s="6" t="s">
        <v>79</v>
      </c>
      <c r="P18" s="67">
        <f t="shared" ref="P18:P23" si="11">IF(R18&gt;0,W18,IF(S18&gt;0,X18,""))+2</f>
        <v>44</v>
      </c>
      <c r="Q18" s="23">
        <v>2</v>
      </c>
      <c r="R18" s="78"/>
      <c r="S18" s="78">
        <f t="shared" ref="S18" si="12">660/(W18+2)*Q18</f>
        <v>14.042553191489361</v>
      </c>
      <c r="T18" s="61">
        <v>14</v>
      </c>
      <c r="U18" s="37">
        <v>12</v>
      </c>
      <c r="V18" s="37">
        <v>15</v>
      </c>
      <c r="W18" s="32">
        <v>92</v>
      </c>
      <c r="X18" s="32">
        <v>42</v>
      </c>
      <c r="Y18" s="32">
        <v>120</v>
      </c>
    </row>
    <row r="19" spans="1:25" ht="22.5" customHeight="1" x14ac:dyDescent="0.25">
      <c r="A19" s="18"/>
      <c r="B19" s="6" t="s">
        <v>82</v>
      </c>
      <c r="C19" s="67">
        <f t="shared" si="1"/>
        <v>94</v>
      </c>
      <c r="D19" s="23">
        <v>1</v>
      </c>
      <c r="E19" s="78">
        <f t="shared" si="10"/>
        <v>21.818181818181817</v>
      </c>
      <c r="F19" s="78"/>
      <c r="H19" s="31">
        <v>30</v>
      </c>
      <c r="I19" s="31">
        <v>76</v>
      </c>
      <c r="J19" s="32">
        <v>92</v>
      </c>
      <c r="K19" s="32">
        <v>42</v>
      </c>
      <c r="L19" s="32">
        <v>195</v>
      </c>
      <c r="M19" s="8"/>
      <c r="N19" s="8"/>
      <c r="O19" t="s">
        <v>117</v>
      </c>
      <c r="P19" s="67">
        <f t="shared" si="11"/>
        <v>62</v>
      </c>
      <c r="Q19" s="23">
        <v>3</v>
      </c>
      <c r="R19" s="78"/>
      <c r="S19" s="78">
        <f>660/(W19+2)*Q19</f>
        <v>41.25</v>
      </c>
      <c r="U19" s="37">
        <v>70</v>
      </c>
      <c r="V19" s="31">
        <v>140</v>
      </c>
      <c r="W19" s="32">
        <v>46</v>
      </c>
      <c r="X19" s="32">
        <v>60</v>
      </c>
      <c r="Y19" s="32">
        <v>57</v>
      </c>
    </row>
    <row r="20" spans="1:25" ht="22.5" customHeight="1" x14ac:dyDescent="0.25">
      <c r="A20" s="18"/>
      <c r="B20" s="6" t="s">
        <v>84</v>
      </c>
      <c r="C20" s="67">
        <f t="shared" si="1"/>
        <v>44</v>
      </c>
      <c r="D20" s="23">
        <v>2</v>
      </c>
      <c r="E20" s="78"/>
      <c r="F20" s="78">
        <f t="shared" ref="F20:F27" si="13">960/(J20+2)*D20</f>
        <v>20.425531914893618</v>
      </c>
      <c r="H20" s="31">
        <v>20</v>
      </c>
      <c r="I20" s="31">
        <v>30</v>
      </c>
      <c r="J20" s="32">
        <v>92</v>
      </c>
      <c r="K20" s="32">
        <v>42</v>
      </c>
      <c r="L20" s="32">
        <v>120</v>
      </c>
      <c r="M20" s="8"/>
      <c r="N20" s="8"/>
      <c r="O20" t="s">
        <v>117</v>
      </c>
      <c r="P20" s="67">
        <f t="shared" si="11"/>
        <v>62</v>
      </c>
      <c r="Q20" s="23">
        <v>3</v>
      </c>
      <c r="R20" s="78"/>
      <c r="S20" s="78">
        <f>660/(W20+2)*Q20</f>
        <v>41.25</v>
      </c>
      <c r="U20" s="37">
        <v>70</v>
      </c>
      <c r="V20" s="31">
        <v>140</v>
      </c>
      <c r="W20" s="32">
        <v>46</v>
      </c>
      <c r="X20" s="32">
        <v>60</v>
      </c>
      <c r="Y20" s="32">
        <v>57</v>
      </c>
    </row>
    <row r="21" spans="1:25" ht="22.5" customHeight="1" x14ac:dyDescent="0.25">
      <c r="A21" s="18"/>
      <c r="B21" s="6" t="s">
        <v>88</v>
      </c>
      <c r="C21" s="67">
        <f t="shared" ref="C21:C27" si="14">IF(E21&gt;0,J21,IF(F21&gt;0,K21,""))</f>
        <v>50</v>
      </c>
      <c r="D21" s="23">
        <v>1</v>
      </c>
      <c r="E21" s="78"/>
      <c r="F21" s="78">
        <f t="shared" si="13"/>
        <v>15.483870967741936</v>
      </c>
      <c r="H21" s="31">
        <v>300</v>
      </c>
      <c r="I21" s="31">
        <v>350</v>
      </c>
      <c r="J21" s="32">
        <v>60</v>
      </c>
      <c r="K21" s="32">
        <v>50</v>
      </c>
      <c r="L21" s="32">
        <v>180</v>
      </c>
      <c r="M21" s="8"/>
      <c r="N21" s="8"/>
      <c r="O21" t="s">
        <v>117</v>
      </c>
      <c r="P21" s="67">
        <f t="shared" si="11"/>
        <v>62</v>
      </c>
      <c r="Q21" s="23">
        <v>3</v>
      </c>
      <c r="R21" s="78"/>
      <c r="S21" s="78">
        <f>660/(W21+2)*Q21</f>
        <v>41.25</v>
      </c>
      <c r="U21" s="37">
        <v>70</v>
      </c>
      <c r="V21" s="31">
        <v>140</v>
      </c>
      <c r="W21" s="32">
        <v>46</v>
      </c>
      <c r="X21" s="32">
        <v>60</v>
      </c>
      <c r="Y21" s="32">
        <v>57</v>
      </c>
    </row>
    <row r="22" spans="1:25" ht="22.5" customHeight="1" x14ac:dyDescent="0.25">
      <c r="A22" s="18"/>
      <c r="B22" s="6" t="s">
        <v>88</v>
      </c>
      <c r="C22" s="67">
        <f t="shared" si="14"/>
        <v>50</v>
      </c>
      <c r="D22" s="23">
        <v>1</v>
      </c>
      <c r="E22" s="78"/>
      <c r="F22" s="78">
        <f t="shared" si="13"/>
        <v>15.483870967741936</v>
      </c>
      <c r="H22" s="31">
        <v>300</v>
      </c>
      <c r="I22" s="31">
        <v>350</v>
      </c>
      <c r="J22" s="32">
        <v>60</v>
      </c>
      <c r="K22" s="32">
        <v>50</v>
      </c>
      <c r="L22" s="32">
        <v>180</v>
      </c>
      <c r="M22" s="8"/>
      <c r="N22" s="8"/>
      <c r="O22" s="6" t="s">
        <v>85</v>
      </c>
      <c r="P22" s="67">
        <f t="shared" si="11"/>
        <v>82</v>
      </c>
      <c r="Q22" s="23">
        <v>2</v>
      </c>
      <c r="R22" s="78">
        <f>660/(X22+2)*Q22</f>
        <v>33</v>
      </c>
      <c r="S22" s="78"/>
      <c r="U22" s="37">
        <v>30</v>
      </c>
      <c r="V22" s="37">
        <v>76</v>
      </c>
      <c r="W22" s="32">
        <v>80</v>
      </c>
      <c r="X22" s="32">
        <v>38</v>
      </c>
      <c r="Y22" s="32">
        <v>100</v>
      </c>
    </row>
    <row r="23" spans="1:25" ht="22.5" customHeight="1" x14ac:dyDescent="0.25">
      <c r="A23" s="18"/>
      <c r="B23" s="6" t="s">
        <v>88</v>
      </c>
      <c r="C23" s="67">
        <f t="shared" si="14"/>
        <v>50</v>
      </c>
      <c r="D23" s="23">
        <v>1</v>
      </c>
      <c r="E23" s="78"/>
      <c r="F23" s="78">
        <f t="shared" si="13"/>
        <v>15.483870967741936</v>
      </c>
      <c r="H23" s="31">
        <v>300</v>
      </c>
      <c r="I23" s="31">
        <v>350</v>
      </c>
      <c r="J23" s="32">
        <v>60</v>
      </c>
      <c r="K23" s="32">
        <v>50</v>
      </c>
      <c r="L23" s="32">
        <v>180</v>
      </c>
      <c r="M23" s="8"/>
      <c r="N23" s="8"/>
      <c r="O23" s="6" t="s">
        <v>85</v>
      </c>
      <c r="P23" s="67">
        <f t="shared" si="11"/>
        <v>82</v>
      </c>
      <c r="Q23" s="23">
        <v>2</v>
      </c>
      <c r="R23" s="78">
        <f>660/(X23+2)*Q23</f>
        <v>33</v>
      </c>
      <c r="S23" s="78"/>
      <c r="U23" s="37">
        <v>30</v>
      </c>
      <c r="V23" s="37">
        <v>76</v>
      </c>
      <c r="W23" s="32">
        <v>80</v>
      </c>
      <c r="X23" s="32">
        <v>38</v>
      </c>
      <c r="Y23" s="32">
        <v>100</v>
      </c>
    </row>
    <row r="24" spans="1:25" ht="22.5" customHeight="1" x14ac:dyDescent="0.25">
      <c r="A24" s="18"/>
      <c r="B24" s="6" t="s">
        <v>88</v>
      </c>
      <c r="C24" s="67">
        <f t="shared" si="14"/>
        <v>50</v>
      </c>
      <c r="D24" s="23">
        <v>1</v>
      </c>
      <c r="E24" s="78"/>
      <c r="F24" s="78">
        <f t="shared" si="13"/>
        <v>15.483870967741936</v>
      </c>
      <c r="H24" s="31">
        <v>300</v>
      </c>
      <c r="I24" s="31">
        <v>350</v>
      </c>
      <c r="J24" s="32">
        <v>60</v>
      </c>
      <c r="K24" s="32">
        <v>50</v>
      </c>
      <c r="L24" s="32">
        <v>180</v>
      </c>
      <c r="M24" s="8"/>
      <c r="N24" s="8"/>
      <c r="O24" s="6" t="s">
        <v>81</v>
      </c>
      <c r="P24" s="67">
        <f>IF(R24&gt;0,W24,IF(S24&gt;0,X24,""))</f>
        <v>92</v>
      </c>
      <c r="Q24" s="23">
        <v>1</v>
      </c>
      <c r="R24" s="78">
        <f>660/(X24+2)*Q24</f>
        <v>15</v>
      </c>
      <c r="S24" s="78"/>
      <c r="U24" s="37">
        <v>25</v>
      </c>
      <c r="V24" s="37">
        <v>41</v>
      </c>
      <c r="W24" s="32">
        <v>92</v>
      </c>
      <c r="X24" s="32">
        <v>42</v>
      </c>
      <c r="Y24" s="32">
        <v>195</v>
      </c>
    </row>
    <row r="25" spans="1:25" ht="22.5" customHeight="1" x14ac:dyDescent="0.25">
      <c r="A25" s="18"/>
      <c r="B25" s="6" t="s">
        <v>88</v>
      </c>
      <c r="C25" s="67">
        <f t="shared" si="14"/>
        <v>50</v>
      </c>
      <c r="D25" s="23">
        <v>1</v>
      </c>
      <c r="E25" s="78"/>
      <c r="F25" s="78">
        <f t="shared" si="13"/>
        <v>15.483870967741936</v>
      </c>
      <c r="H25" s="31">
        <v>300</v>
      </c>
      <c r="I25" s="31">
        <v>350</v>
      </c>
      <c r="J25" s="32">
        <v>60</v>
      </c>
      <c r="K25" s="32">
        <v>50</v>
      </c>
      <c r="L25" s="32">
        <v>180</v>
      </c>
      <c r="M25" s="8"/>
      <c r="N25" s="8"/>
      <c r="O25" s="6" t="s">
        <v>81</v>
      </c>
      <c r="P25" s="67">
        <f>IF(R25&gt;0,W25,IF(S25&gt;0,X25,""))</f>
        <v>92</v>
      </c>
      <c r="Q25" s="23">
        <v>1</v>
      </c>
      <c r="R25" s="78">
        <f>660/(X25+2)*Q25</f>
        <v>15</v>
      </c>
      <c r="S25" s="78"/>
      <c r="U25" s="37">
        <v>25</v>
      </c>
      <c r="V25" s="37">
        <v>41</v>
      </c>
      <c r="W25" s="32">
        <v>92</v>
      </c>
      <c r="X25" s="32">
        <v>42</v>
      </c>
      <c r="Y25" s="32">
        <v>195</v>
      </c>
    </row>
    <row r="26" spans="1:25" ht="22.5" customHeight="1" x14ac:dyDescent="0.25">
      <c r="A26" s="18"/>
      <c r="B26" s="6" t="s">
        <v>88</v>
      </c>
      <c r="C26" s="67">
        <f t="shared" si="14"/>
        <v>50</v>
      </c>
      <c r="D26" s="23">
        <v>1</v>
      </c>
      <c r="E26" s="78"/>
      <c r="F26" s="78">
        <f t="shared" si="13"/>
        <v>15.483870967741936</v>
      </c>
      <c r="H26" s="31">
        <v>300</v>
      </c>
      <c r="I26" s="31">
        <v>350</v>
      </c>
      <c r="J26" s="32">
        <v>60</v>
      </c>
      <c r="K26" s="32">
        <v>50</v>
      </c>
      <c r="L26" s="32">
        <v>180</v>
      </c>
      <c r="M26" s="8"/>
      <c r="N26" s="8"/>
      <c r="O26" s="124" t="s">
        <v>89</v>
      </c>
      <c r="P26" s="125">
        <f t="shared" ref="P26:P27" si="15">IF(R26&gt;0,W26,IF(S26&gt;0,X26,""))</f>
        <v>50</v>
      </c>
      <c r="Q26" s="126">
        <v>1</v>
      </c>
      <c r="R26" s="127"/>
      <c r="S26" s="127">
        <f>660/(W26+2)*Q26</f>
        <v>10.64516129032258</v>
      </c>
      <c r="T26" s="128"/>
      <c r="U26" s="129">
        <v>53</v>
      </c>
      <c r="V26" s="129">
        <v>60</v>
      </c>
      <c r="W26" s="130">
        <v>60</v>
      </c>
      <c r="X26" s="130">
        <v>50</v>
      </c>
      <c r="Y26" s="130">
        <v>180</v>
      </c>
    </row>
    <row r="27" spans="1:25" ht="22.5" customHeight="1" thickBot="1" x14ac:dyDescent="0.3">
      <c r="A27" s="18"/>
      <c r="B27" s="6" t="s">
        <v>88</v>
      </c>
      <c r="C27" s="67">
        <f t="shared" si="14"/>
        <v>50</v>
      </c>
      <c r="D27" s="23">
        <v>1</v>
      </c>
      <c r="E27" s="78"/>
      <c r="F27" s="78">
        <f t="shared" si="13"/>
        <v>15.483870967741936</v>
      </c>
      <c r="H27" s="31">
        <v>300</v>
      </c>
      <c r="I27" s="31">
        <v>350</v>
      </c>
      <c r="J27" s="32">
        <v>60</v>
      </c>
      <c r="K27" s="32">
        <v>50</v>
      </c>
      <c r="L27" s="32">
        <v>180</v>
      </c>
      <c r="M27" s="8"/>
      <c r="N27" s="8"/>
      <c r="O27" s="131" t="s">
        <v>92</v>
      </c>
      <c r="P27" s="125">
        <f t="shared" si="15"/>
        <v>50</v>
      </c>
      <c r="Q27" s="126">
        <v>1</v>
      </c>
      <c r="R27" s="127"/>
      <c r="S27" s="127">
        <f t="shared" ref="S27" si="16">660/(W27+2)*Q27</f>
        <v>10.64516129032258</v>
      </c>
      <c r="T27" s="128"/>
      <c r="U27" s="132">
        <v>75</v>
      </c>
      <c r="V27" s="132">
        <v>80</v>
      </c>
      <c r="W27" s="133">
        <v>60</v>
      </c>
      <c r="X27" s="133">
        <v>50</v>
      </c>
      <c r="Y27" s="133">
        <v>180</v>
      </c>
    </row>
    <row r="28" spans="1:25" ht="22.5" customHeight="1" x14ac:dyDescent="0.25">
      <c r="A28" s="18"/>
      <c r="B28" s="159" t="s">
        <v>137</v>
      </c>
      <c r="C28" s="80"/>
      <c r="D28" s="49"/>
      <c r="E28" s="113"/>
      <c r="F28" s="113"/>
      <c r="G28" s="63"/>
      <c r="H28" s="160"/>
      <c r="I28" s="160"/>
      <c r="J28" s="52"/>
      <c r="K28" s="52"/>
      <c r="L28" s="53"/>
      <c r="M28" s="8"/>
      <c r="N28" s="8"/>
      <c r="O28" s="131" t="s">
        <v>90</v>
      </c>
      <c r="P28" s="125">
        <f>IF(R28&gt;0,W28,IF(S28&gt;0,X28,""))</f>
        <v>50</v>
      </c>
      <c r="Q28" s="126">
        <v>1</v>
      </c>
      <c r="R28" s="127"/>
      <c r="S28" s="127">
        <f>660/(W28+2)*Q28</f>
        <v>7.1739130434782608</v>
      </c>
      <c r="T28" s="128"/>
      <c r="U28" s="132">
        <v>30</v>
      </c>
      <c r="V28" s="132">
        <v>40</v>
      </c>
      <c r="W28" s="133">
        <v>90</v>
      </c>
      <c r="X28" s="133">
        <v>50</v>
      </c>
      <c r="Y28" s="133">
        <v>180</v>
      </c>
    </row>
    <row r="29" spans="1:25" ht="22.5" customHeight="1" thickBot="1" x14ac:dyDescent="0.3">
      <c r="A29" s="18"/>
      <c r="B29" s="161" t="s">
        <v>137</v>
      </c>
      <c r="C29" s="81"/>
      <c r="D29" s="54"/>
      <c r="E29" s="55"/>
      <c r="F29" s="55"/>
      <c r="G29" s="64"/>
      <c r="H29" s="158"/>
      <c r="I29" s="158"/>
      <c r="J29" s="57"/>
      <c r="K29" s="57"/>
      <c r="L29" s="58"/>
      <c r="M29" s="8"/>
      <c r="N29" s="8"/>
      <c r="O29" s="131" t="s">
        <v>91</v>
      </c>
      <c r="P29" s="125">
        <f>IF(R29&gt;0,W29,IF(S29&gt;0,X29,""))</f>
        <v>50</v>
      </c>
      <c r="Q29" s="126">
        <v>1</v>
      </c>
      <c r="R29" s="127"/>
      <c r="S29" s="127">
        <f>660/(W29+2)*Q29</f>
        <v>10.64516129032258</v>
      </c>
      <c r="T29" s="128"/>
      <c r="U29" s="132">
        <v>30</v>
      </c>
      <c r="V29" s="132">
        <v>50</v>
      </c>
      <c r="W29" s="133">
        <v>60</v>
      </c>
      <c r="X29" s="133">
        <v>50</v>
      </c>
      <c r="Y29" s="133">
        <v>180</v>
      </c>
    </row>
    <row r="30" spans="1:25" ht="22.5" customHeight="1" x14ac:dyDescent="0.25">
      <c r="A30" s="18"/>
      <c r="B30" s="161" t="s">
        <v>137</v>
      </c>
      <c r="C30" s="81"/>
      <c r="D30" s="54"/>
      <c r="E30" s="55"/>
      <c r="F30" s="55"/>
      <c r="G30" s="64"/>
      <c r="H30" s="158"/>
      <c r="I30" s="158"/>
      <c r="J30" s="57"/>
      <c r="K30" s="57"/>
      <c r="L30" s="58"/>
      <c r="M30" s="8"/>
      <c r="N30" s="8"/>
      <c r="O30" s="112" t="s">
        <v>132</v>
      </c>
      <c r="P30" s="80">
        <v>80</v>
      </c>
      <c r="Q30" s="49"/>
      <c r="R30" s="113"/>
      <c r="S30" s="113"/>
      <c r="T30" s="63"/>
      <c r="U30" s="51"/>
      <c r="V30" s="51"/>
      <c r="W30" s="52"/>
      <c r="X30" s="52"/>
      <c r="Y30" s="53"/>
    </row>
    <row r="31" spans="1:25" ht="22.5" customHeight="1" x14ac:dyDescent="0.25">
      <c r="A31" s="18"/>
      <c r="B31" s="161" t="s">
        <v>139</v>
      </c>
      <c r="C31" s="81"/>
      <c r="D31" s="54"/>
      <c r="E31" s="55"/>
      <c r="F31" s="55"/>
      <c r="G31" s="64"/>
      <c r="H31" s="158"/>
      <c r="I31" s="158"/>
      <c r="J31" s="57"/>
      <c r="K31" s="57"/>
      <c r="L31" s="58"/>
      <c r="M31" s="8"/>
      <c r="N31" s="8"/>
      <c r="O31" s="114" t="s">
        <v>134</v>
      </c>
      <c r="P31" s="81">
        <v>80</v>
      </c>
      <c r="Q31" s="54"/>
      <c r="R31" s="115"/>
      <c r="S31" s="115"/>
      <c r="T31" s="64"/>
      <c r="U31" s="56"/>
      <c r="V31" s="56"/>
      <c r="W31" s="57"/>
      <c r="X31" s="57"/>
      <c r="Y31" s="58"/>
    </row>
    <row r="32" spans="1:25" ht="22.5" customHeight="1" x14ac:dyDescent="0.25">
      <c r="A32" s="18"/>
      <c r="B32" s="114" t="s">
        <v>138</v>
      </c>
      <c r="C32" s="81">
        <v>560</v>
      </c>
      <c r="D32" s="54"/>
      <c r="E32" s="55"/>
      <c r="F32" s="55"/>
      <c r="G32" s="64"/>
      <c r="H32" s="158"/>
      <c r="I32" s="158"/>
      <c r="J32" s="57"/>
      <c r="K32" s="57"/>
      <c r="L32" s="58"/>
      <c r="M32" s="8"/>
      <c r="N32" s="8"/>
      <c r="O32" s="114" t="s">
        <v>133</v>
      </c>
      <c r="P32" s="81">
        <v>80</v>
      </c>
      <c r="Q32" s="54"/>
      <c r="R32" s="115"/>
      <c r="S32" s="115"/>
      <c r="T32" s="64"/>
      <c r="U32" s="56"/>
      <c r="V32" s="56"/>
      <c r="W32" s="57"/>
      <c r="X32" s="57"/>
      <c r="Y32" s="58"/>
    </row>
    <row r="33" spans="1:25" ht="22.5" customHeight="1" x14ac:dyDescent="0.25">
      <c r="A33" s="18"/>
      <c r="B33" s="114" t="s">
        <v>140</v>
      </c>
      <c r="D33" s="54"/>
      <c r="E33" s="55"/>
      <c r="F33" s="55"/>
      <c r="G33" s="64"/>
      <c r="H33" s="158"/>
      <c r="I33" s="158"/>
      <c r="J33" s="57"/>
      <c r="K33" s="57"/>
      <c r="L33" s="58"/>
      <c r="M33" s="8"/>
      <c r="N33" s="8"/>
      <c r="O33" s="114" t="s">
        <v>135</v>
      </c>
      <c r="P33" s="81">
        <v>80</v>
      </c>
      <c r="Q33" s="54"/>
      <c r="R33" s="115"/>
      <c r="S33" s="115"/>
      <c r="T33" s="64"/>
      <c r="U33" s="56"/>
      <c r="V33" s="56"/>
      <c r="W33" s="57"/>
      <c r="X33" s="57"/>
      <c r="Y33" s="58"/>
    </row>
    <row r="34" spans="1:25" ht="22.5" customHeight="1" thickBot="1" x14ac:dyDescent="0.3">
      <c r="A34" s="18"/>
      <c r="B34" s="161" t="s">
        <v>141</v>
      </c>
      <c r="C34" s="81"/>
      <c r="D34" s="54"/>
      <c r="E34" s="55"/>
      <c r="F34" s="55"/>
      <c r="G34" s="64"/>
      <c r="H34" s="158"/>
      <c r="I34" s="158"/>
      <c r="J34" s="57"/>
      <c r="K34" s="57"/>
      <c r="L34" s="58"/>
      <c r="M34" s="8"/>
      <c r="N34" s="8"/>
      <c r="O34" s="116" t="s">
        <v>136</v>
      </c>
      <c r="P34" s="117">
        <v>80</v>
      </c>
      <c r="Q34" s="118"/>
      <c r="R34" s="119"/>
      <c r="S34" s="119"/>
      <c r="T34" s="120"/>
      <c r="U34" s="121"/>
      <c r="V34" s="121"/>
      <c r="W34" s="122"/>
      <c r="X34" s="122"/>
      <c r="Y34" s="123"/>
    </row>
    <row r="35" spans="1:25" ht="22.5" customHeight="1" x14ac:dyDescent="0.25">
      <c r="A35" s="18"/>
      <c r="B35" s="161" t="s">
        <v>142</v>
      </c>
      <c r="C35" s="81"/>
      <c r="D35" s="54"/>
      <c r="E35" s="55"/>
      <c r="F35" s="55"/>
      <c r="G35" s="64"/>
      <c r="H35" s="158"/>
      <c r="I35" s="158"/>
      <c r="J35" s="57"/>
      <c r="K35" s="57"/>
      <c r="L35" s="58"/>
      <c r="M35" s="8"/>
      <c r="N35" s="8"/>
      <c r="O35" s="8"/>
      <c r="P35" s="165"/>
      <c r="Q35" s="166"/>
      <c r="R35" s="167"/>
      <c r="S35" s="167"/>
      <c r="T35" s="168"/>
      <c r="U35" s="169"/>
      <c r="V35" s="169"/>
      <c r="W35" s="170"/>
      <c r="X35" s="170"/>
      <c r="Y35" s="170"/>
    </row>
    <row r="36" spans="1:25" ht="22.5" customHeight="1" thickBot="1" x14ac:dyDescent="0.3">
      <c r="A36" s="18"/>
      <c r="B36" s="162" t="s">
        <v>143</v>
      </c>
      <c r="C36" s="117"/>
      <c r="D36" s="118"/>
      <c r="E36" s="163"/>
      <c r="F36" s="163"/>
      <c r="G36" s="120"/>
      <c r="H36" s="164"/>
      <c r="I36" s="164"/>
      <c r="J36" s="122"/>
      <c r="K36" s="122"/>
      <c r="L36" s="123"/>
      <c r="M36" s="8"/>
      <c r="N36" s="105"/>
      <c r="O36" s="105"/>
      <c r="P36" s="111">
        <v>100</v>
      </c>
      <c r="Q36" s="106"/>
      <c r="R36" s="107"/>
      <c r="S36" s="107"/>
      <c r="T36" s="108"/>
      <c r="U36" s="109"/>
      <c r="V36" s="109"/>
      <c r="W36" s="110"/>
      <c r="X36" s="110"/>
      <c r="Y36" s="110"/>
    </row>
    <row r="37" spans="1:25" ht="15" x14ac:dyDescent="0.25">
      <c r="B37" s="69"/>
      <c r="C37" s="70">
        <f>SUM(C4:C36)</f>
        <v>2326</v>
      </c>
      <c r="D37" s="71"/>
      <c r="E37" s="72"/>
      <c r="F37" s="72"/>
      <c r="G37" s="73"/>
      <c r="H37" s="74"/>
      <c r="I37" s="74"/>
      <c r="J37" s="75"/>
      <c r="K37" s="75"/>
      <c r="L37" s="75"/>
      <c r="M37" s="76" t="s">
        <v>114</v>
      </c>
      <c r="N37" s="76"/>
      <c r="O37" s="69"/>
      <c r="P37" s="70">
        <f>SUM(P4:P36)</f>
        <v>2351</v>
      </c>
      <c r="Q37" s="71"/>
      <c r="R37" s="72"/>
      <c r="S37" s="72"/>
      <c r="T37" s="73"/>
      <c r="U37" s="77"/>
      <c r="V37" s="77"/>
      <c r="W37" s="75"/>
      <c r="X37" s="75"/>
      <c r="Y37" s="75"/>
    </row>
    <row r="38" spans="1:25" ht="17.25" customHeight="1" x14ac:dyDescent="0.25">
      <c r="B38" s="17" t="s">
        <v>126</v>
      </c>
      <c r="C38" s="68"/>
      <c r="D38" s="25"/>
      <c r="E38" s="27"/>
      <c r="F38" s="27"/>
      <c r="G38" s="62"/>
      <c r="H38" s="35"/>
      <c r="I38" s="35"/>
      <c r="J38" s="36"/>
      <c r="K38" s="36"/>
      <c r="L38" s="36"/>
      <c r="O38" s="17" t="s">
        <v>127</v>
      </c>
      <c r="P38" s="68"/>
      <c r="Q38" s="25"/>
      <c r="R38" s="27"/>
      <c r="S38" s="27"/>
      <c r="T38" s="62"/>
      <c r="U38" s="39"/>
      <c r="V38" s="39"/>
      <c r="W38" s="36"/>
      <c r="X38" s="36"/>
      <c r="Y38" s="3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F810-51A4-46ED-B12C-4A3225DADF85}">
  <sheetPr>
    <pageSetUpPr fitToPage="1"/>
  </sheetPr>
  <dimension ref="A1:Y36"/>
  <sheetViews>
    <sheetView workbookViewId="0">
      <pane ySplit="3" topLeftCell="A4" activePane="bottomLeft" state="frozen"/>
      <selection pane="bottomLeft" activeCell="F20" sqref="F20"/>
    </sheetView>
  </sheetViews>
  <sheetFormatPr baseColWidth="10" defaultRowHeight="22.5" customHeight="1" x14ac:dyDescent="0.25"/>
  <cols>
    <col min="1" max="1" width="6.85546875" customWidth="1"/>
    <col min="2" max="2" width="30.5703125" customWidth="1"/>
    <col min="3" max="3" width="6.140625" style="67" bestFit="1" customWidth="1"/>
    <col min="4" max="4" width="4.5703125" style="23" customWidth="1"/>
    <col min="5" max="5" width="8.7109375" style="22" customWidth="1"/>
    <col min="6" max="6" width="7.7109375" style="22" customWidth="1"/>
    <col min="7" max="7" width="7.7109375" style="61" customWidth="1"/>
    <col min="8" max="9" width="7.7109375" style="31" customWidth="1"/>
    <col min="10" max="12" width="5.140625" style="32" customWidth="1"/>
    <col min="13" max="14" width="7.5703125" customWidth="1"/>
    <col min="15" max="15" width="30.5703125" customWidth="1"/>
    <col min="16" max="16" width="6.140625" style="67" bestFit="1" customWidth="1"/>
    <col min="17" max="17" width="4.5703125" style="23" customWidth="1"/>
    <col min="18" max="19" width="7.7109375" style="22" customWidth="1"/>
    <col min="20" max="20" width="7.7109375" style="61" customWidth="1"/>
    <col min="21" max="22" width="7.7109375" style="37" customWidth="1"/>
    <col min="23" max="25" width="5.140625" style="32" customWidth="1"/>
  </cols>
  <sheetData>
    <row r="1" spans="1:25" ht="17.25" customHeight="1" x14ac:dyDescent="0.25">
      <c r="B1" s="17" t="s">
        <v>126</v>
      </c>
      <c r="C1" s="68"/>
      <c r="D1" s="25"/>
      <c r="E1" s="27"/>
      <c r="F1" s="27"/>
      <c r="G1" s="62"/>
      <c r="H1" s="35"/>
      <c r="I1" s="35"/>
      <c r="J1" s="36"/>
      <c r="K1" s="36"/>
      <c r="L1" s="36"/>
      <c r="O1" s="17" t="s">
        <v>127</v>
      </c>
      <c r="P1" s="68"/>
      <c r="Q1" s="25"/>
      <c r="R1" s="27"/>
      <c r="S1" s="27"/>
      <c r="T1" s="62"/>
      <c r="U1" s="39"/>
      <c r="V1" s="39"/>
      <c r="W1" s="36"/>
      <c r="X1" s="36"/>
      <c r="Y1" s="36"/>
    </row>
    <row r="3" spans="1:25" s="4" customFormat="1" ht="37.5" thickBot="1" x14ac:dyDescent="0.3">
      <c r="B3" s="40" t="s">
        <v>113</v>
      </c>
      <c r="C3" s="65" t="s">
        <v>120</v>
      </c>
      <c r="D3" s="41" t="s">
        <v>119</v>
      </c>
      <c r="E3" s="26" t="s">
        <v>129</v>
      </c>
      <c r="F3" s="26" t="s">
        <v>130</v>
      </c>
      <c r="G3" s="59" t="s">
        <v>123</v>
      </c>
      <c r="H3" s="42" t="s">
        <v>108</v>
      </c>
      <c r="I3" s="42" t="s">
        <v>112</v>
      </c>
      <c r="J3" s="42" t="s">
        <v>110</v>
      </c>
      <c r="K3" s="42" t="s">
        <v>109</v>
      </c>
      <c r="L3" s="42" t="s">
        <v>111</v>
      </c>
      <c r="M3" s="15"/>
      <c r="N3" s="40"/>
      <c r="O3" s="40" t="s">
        <v>113</v>
      </c>
      <c r="P3" s="65" t="s">
        <v>120</v>
      </c>
      <c r="Q3" s="41" t="s">
        <v>119</v>
      </c>
      <c r="R3" s="26" t="s">
        <v>129</v>
      </c>
      <c r="S3" s="26" t="s">
        <v>130</v>
      </c>
      <c r="T3" s="59" t="s">
        <v>123</v>
      </c>
      <c r="U3" s="42" t="s">
        <v>108</v>
      </c>
      <c r="V3" s="42" t="s">
        <v>112</v>
      </c>
      <c r="W3" s="42" t="s">
        <v>110</v>
      </c>
      <c r="X3" s="42" t="s">
        <v>109</v>
      </c>
      <c r="Y3" s="42" t="s">
        <v>111</v>
      </c>
    </row>
    <row r="4" spans="1:25" ht="22.5" customHeight="1" thickBot="1" x14ac:dyDescent="0.3">
      <c r="A4" s="79" t="s">
        <v>124</v>
      </c>
      <c r="B4" s="43" t="s">
        <v>121</v>
      </c>
      <c r="C4" s="66">
        <v>228</v>
      </c>
      <c r="D4" s="44"/>
      <c r="E4" s="45"/>
      <c r="F4" s="45"/>
      <c r="G4" s="60"/>
      <c r="H4" s="46"/>
      <c r="I4" s="46"/>
      <c r="J4" s="47"/>
      <c r="K4" s="47"/>
      <c r="L4" s="48"/>
      <c r="M4" s="8"/>
      <c r="N4" s="82"/>
      <c r="O4" s="19" t="s">
        <v>122</v>
      </c>
      <c r="P4" s="80">
        <v>416</v>
      </c>
      <c r="Q4" s="49"/>
      <c r="R4" s="50"/>
      <c r="S4" s="50"/>
      <c r="T4" s="63"/>
      <c r="U4" s="51"/>
      <c r="V4" s="51"/>
      <c r="W4" s="52"/>
      <c r="X4" s="52"/>
      <c r="Y4" s="53"/>
    </row>
    <row r="5" spans="1:25" ht="22.5" customHeight="1" x14ac:dyDescent="0.25">
      <c r="A5" s="18"/>
      <c r="M5" s="8"/>
      <c r="N5" s="83"/>
      <c r="O5" s="20"/>
      <c r="P5" s="81"/>
      <c r="Q5" s="54"/>
      <c r="R5" s="55"/>
      <c r="S5" s="55"/>
      <c r="T5" s="64"/>
      <c r="U5" s="56"/>
      <c r="V5" s="56"/>
      <c r="W5" s="57"/>
      <c r="X5" s="57"/>
      <c r="Y5" s="58"/>
    </row>
    <row r="6" spans="1:25" ht="22.5" customHeight="1" thickBot="1" x14ac:dyDescent="0.3">
      <c r="A6" s="18"/>
      <c r="M6" s="8"/>
      <c r="N6" s="84"/>
      <c r="O6" s="85" t="s">
        <v>125</v>
      </c>
      <c r="P6" s="86"/>
      <c r="Q6" s="87"/>
      <c r="R6" s="88"/>
      <c r="S6" s="88"/>
      <c r="T6" s="89"/>
      <c r="U6" s="90"/>
      <c r="V6" s="90"/>
      <c r="W6" s="91"/>
      <c r="X6" s="91"/>
      <c r="Y6" s="92"/>
    </row>
    <row r="7" spans="1:25" ht="22.5" customHeight="1" thickBot="1" x14ac:dyDescent="0.3">
      <c r="A7" s="18"/>
      <c r="M7" s="8"/>
      <c r="N7" s="93"/>
      <c r="O7" s="94" t="s">
        <v>128</v>
      </c>
      <c r="P7" s="95">
        <v>90</v>
      </c>
      <c r="Q7" s="96"/>
      <c r="R7" s="97"/>
      <c r="S7" s="97"/>
      <c r="T7" s="98"/>
      <c r="U7" s="99"/>
      <c r="V7" s="99"/>
      <c r="W7" s="100"/>
      <c r="X7" s="100"/>
      <c r="Y7" s="101"/>
    </row>
    <row r="8" spans="1:25" ht="22.5" customHeight="1" x14ac:dyDescent="0.25">
      <c r="A8" s="18"/>
      <c r="M8" s="8"/>
      <c r="N8" s="8"/>
      <c r="O8" s="6"/>
      <c r="R8" s="78"/>
      <c r="S8" s="78"/>
    </row>
    <row r="9" spans="1:25" ht="22.5" customHeight="1" x14ac:dyDescent="0.25">
      <c r="A9" s="18"/>
      <c r="M9" s="8"/>
      <c r="N9" s="8"/>
    </row>
    <row r="10" spans="1:25" ht="22.5" customHeight="1" x14ac:dyDescent="0.25">
      <c r="A10" s="18"/>
      <c r="B10" t="s">
        <v>117</v>
      </c>
      <c r="C10" s="67">
        <f>IF(E10&gt;0,J10,IF(F10&gt;0,K10,""))</f>
        <v>46</v>
      </c>
      <c r="D10" s="23">
        <v>3</v>
      </c>
      <c r="E10" s="78">
        <f>960/(K10+2)*D10</f>
        <v>46.451612903225808</v>
      </c>
      <c r="F10" s="78">
        <f>960/(J10+2)*D10</f>
        <v>60</v>
      </c>
      <c r="H10" s="31">
        <v>70</v>
      </c>
      <c r="I10" s="31">
        <v>140</v>
      </c>
      <c r="J10" s="32">
        <v>46</v>
      </c>
      <c r="K10" s="32">
        <v>60</v>
      </c>
      <c r="L10" s="32">
        <v>57</v>
      </c>
      <c r="M10" s="8"/>
      <c r="N10" s="8"/>
      <c r="O10" t="s">
        <v>117</v>
      </c>
      <c r="P10" s="67">
        <f>IF(R10&gt;0,W10,IF(S10&gt;0,X10,""))</f>
        <v>46</v>
      </c>
      <c r="Q10" s="23">
        <v>3</v>
      </c>
      <c r="R10" s="78">
        <f t="shared" ref="R10:R28" si="0">660/(X10+2)*Q10</f>
        <v>31.93548387096774</v>
      </c>
      <c r="S10" s="78">
        <f t="shared" ref="S10:S28" si="1">660/(W10+2)*Q10</f>
        <v>41.25</v>
      </c>
      <c r="U10" s="37">
        <v>70</v>
      </c>
      <c r="V10" s="31">
        <v>140</v>
      </c>
      <c r="W10" s="32">
        <v>46</v>
      </c>
      <c r="X10" s="32">
        <v>60</v>
      </c>
      <c r="Y10" s="32">
        <v>57</v>
      </c>
    </row>
    <row r="11" spans="1:25" ht="22.5" customHeight="1" x14ac:dyDescent="0.25">
      <c r="A11" s="18"/>
      <c r="B11" s="6" t="s">
        <v>76</v>
      </c>
      <c r="C11" s="67">
        <f t="shared" ref="C11:C31" si="2">IF(E11&gt;0,J11,IF(F11&gt;0,K11,""))</f>
        <v>92</v>
      </c>
      <c r="D11" s="23">
        <v>1</v>
      </c>
      <c r="E11" s="78">
        <f t="shared" ref="E11:E31" si="3">960/(K11+2)*D11</f>
        <v>21.818181818181817</v>
      </c>
      <c r="F11" s="78">
        <f t="shared" ref="F11:F31" si="4">960/(J11+2)*D11</f>
        <v>10.212765957446809</v>
      </c>
      <c r="H11" s="31">
        <v>61</v>
      </c>
      <c r="I11" s="31">
        <v>70</v>
      </c>
      <c r="J11" s="32">
        <v>92</v>
      </c>
      <c r="K11" s="32">
        <v>42</v>
      </c>
      <c r="L11" s="32">
        <v>195</v>
      </c>
      <c r="M11" s="8"/>
      <c r="N11" s="8"/>
      <c r="O11" s="6" t="s">
        <v>76</v>
      </c>
      <c r="P11" s="67">
        <f t="shared" ref="P11:P34" si="5">IF(R11&gt;0,W11,IF(S11&gt;0,X11,""))</f>
        <v>92</v>
      </c>
      <c r="Q11" s="23">
        <v>1</v>
      </c>
      <c r="R11" s="78">
        <f t="shared" si="0"/>
        <v>15</v>
      </c>
      <c r="S11" s="78">
        <f t="shared" si="1"/>
        <v>7.0212765957446805</v>
      </c>
      <c r="U11" s="37">
        <v>61</v>
      </c>
      <c r="V11" s="37">
        <v>70</v>
      </c>
      <c r="W11" s="32">
        <v>92</v>
      </c>
      <c r="X11" s="32">
        <v>42</v>
      </c>
      <c r="Y11" s="32">
        <v>195</v>
      </c>
    </row>
    <row r="12" spans="1:25" ht="22.5" customHeight="1" x14ac:dyDescent="0.25">
      <c r="A12" s="18"/>
      <c r="B12" s="6" t="s">
        <v>77</v>
      </c>
      <c r="C12" s="67">
        <f t="shared" si="2"/>
        <v>92</v>
      </c>
      <c r="D12" s="23">
        <v>15</v>
      </c>
      <c r="E12" s="78">
        <f t="shared" si="3"/>
        <v>327.27272727272725</v>
      </c>
      <c r="F12" s="78">
        <f t="shared" si="4"/>
        <v>153.19148936170214</v>
      </c>
      <c r="H12" s="31">
        <v>20</v>
      </c>
      <c r="I12" s="31">
        <v>27</v>
      </c>
      <c r="J12" s="32">
        <v>92</v>
      </c>
      <c r="K12" s="32">
        <v>42</v>
      </c>
      <c r="L12" s="32">
        <v>195</v>
      </c>
      <c r="M12" s="8"/>
      <c r="N12" s="8"/>
      <c r="O12" s="6" t="s">
        <v>77</v>
      </c>
      <c r="P12" s="67">
        <f t="shared" si="5"/>
        <v>92</v>
      </c>
      <c r="Q12" s="23">
        <v>15</v>
      </c>
      <c r="R12" s="78">
        <f t="shared" si="0"/>
        <v>225</v>
      </c>
      <c r="S12" s="78">
        <f t="shared" si="1"/>
        <v>105.31914893617021</v>
      </c>
      <c r="U12" s="37">
        <v>20</v>
      </c>
      <c r="V12" s="37">
        <v>27</v>
      </c>
      <c r="W12" s="32">
        <v>92</v>
      </c>
      <c r="X12" s="32">
        <v>42</v>
      </c>
      <c r="Y12" s="32">
        <v>195</v>
      </c>
    </row>
    <row r="13" spans="1:25" ht="22.5" customHeight="1" x14ac:dyDescent="0.25">
      <c r="A13" s="18"/>
      <c r="B13" s="6" t="s">
        <v>118</v>
      </c>
      <c r="C13" s="67">
        <f t="shared" si="2"/>
        <v>120</v>
      </c>
      <c r="D13" s="23">
        <v>1</v>
      </c>
      <c r="E13" s="78">
        <f t="shared" si="3"/>
        <v>21.818181818181817</v>
      </c>
      <c r="F13" s="78">
        <f t="shared" si="4"/>
        <v>7.8688524590163933</v>
      </c>
      <c r="H13" s="37">
        <v>5</v>
      </c>
      <c r="I13" s="37">
        <v>10</v>
      </c>
      <c r="J13" s="32">
        <v>120</v>
      </c>
      <c r="K13" s="32">
        <v>42</v>
      </c>
      <c r="L13" s="32">
        <v>195</v>
      </c>
      <c r="M13" s="8"/>
      <c r="N13" s="8"/>
      <c r="O13" s="6" t="s">
        <v>118</v>
      </c>
      <c r="P13" s="67">
        <f t="shared" si="5"/>
        <v>120</v>
      </c>
      <c r="Q13" s="23">
        <v>1</v>
      </c>
      <c r="R13" s="78">
        <f t="shared" si="0"/>
        <v>15</v>
      </c>
      <c r="S13" s="78">
        <f t="shared" si="1"/>
        <v>5.4098360655737707</v>
      </c>
      <c r="U13" s="37">
        <v>5</v>
      </c>
      <c r="V13" s="37">
        <v>10</v>
      </c>
      <c r="W13" s="32">
        <v>120</v>
      </c>
      <c r="X13" s="32">
        <v>42</v>
      </c>
      <c r="Y13" s="32">
        <v>195</v>
      </c>
    </row>
    <row r="14" spans="1:25" ht="22.5" customHeight="1" x14ac:dyDescent="0.25">
      <c r="A14" s="18"/>
      <c r="B14" s="6" t="s">
        <v>78</v>
      </c>
      <c r="C14" s="67">
        <f t="shared" si="2"/>
        <v>80</v>
      </c>
      <c r="D14" s="23">
        <v>1</v>
      </c>
      <c r="E14" s="78">
        <f t="shared" si="3"/>
        <v>24</v>
      </c>
      <c r="F14" s="78">
        <f t="shared" si="4"/>
        <v>11.707317073170731</v>
      </c>
      <c r="H14" s="31">
        <v>35</v>
      </c>
      <c r="I14" s="31">
        <v>50</v>
      </c>
      <c r="J14" s="32">
        <v>80</v>
      </c>
      <c r="K14" s="32">
        <v>38</v>
      </c>
      <c r="L14" s="32">
        <v>180</v>
      </c>
      <c r="M14" s="8"/>
      <c r="N14" s="8"/>
      <c r="O14" s="6" t="s">
        <v>78</v>
      </c>
      <c r="P14" s="67">
        <f t="shared" si="5"/>
        <v>80</v>
      </c>
      <c r="Q14" s="23">
        <v>1</v>
      </c>
      <c r="R14" s="78">
        <f t="shared" si="0"/>
        <v>16.5</v>
      </c>
      <c r="S14" s="78">
        <f t="shared" si="1"/>
        <v>8.0487804878048781</v>
      </c>
      <c r="U14" s="37">
        <v>35</v>
      </c>
      <c r="V14" s="37">
        <v>50</v>
      </c>
      <c r="W14" s="32">
        <v>80</v>
      </c>
      <c r="X14" s="32">
        <v>38</v>
      </c>
      <c r="Y14" s="32">
        <v>180</v>
      </c>
    </row>
    <row r="15" spans="1:25" ht="22.5" customHeight="1" x14ac:dyDescent="0.25">
      <c r="A15" s="18"/>
      <c r="B15" s="6" t="s">
        <v>79</v>
      </c>
      <c r="C15" s="67">
        <f t="shared" si="2"/>
        <v>92</v>
      </c>
      <c r="D15" s="23">
        <v>1</v>
      </c>
      <c r="E15" s="78">
        <f t="shared" si="3"/>
        <v>21.818181818181817</v>
      </c>
      <c r="F15" s="78">
        <f t="shared" si="4"/>
        <v>10.212765957446809</v>
      </c>
      <c r="H15" s="31">
        <v>12</v>
      </c>
      <c r="I15" s="31">
        <v>15</v>
      </c>
      <c r="J15" s="32">
        <v>92</v>
      </c>
      <c r="K15" s="32">
        <v>42</v>
      </c>
      <c r="L15" s="32">
        <v>120</v>
      </c>
      <c r="M15" s="8"/>
      <c r="N15" s="8"/>
      <c r="O15" s="6" t="s">
        <v>79</v>
      </c>
      <c r="P15" s="67">
        <f t="shared" si="5"/>
        <v>92</v>
      </c>
      <c r="Q15" s="23">
        <v>1</v>
      </c>
      <c r="R15" s="78">
        <f t="shared" si="0"/>
        <v>15</v>
      </c>
      <c r="S15" s="78">
        <f t="shared" si="1"/>
        <v>7.0212765957446805</v>
      </c>
      <c r="U15" s="37">
        <v>12</v>
      </c>
      <c r="V15" s="37">
        <v>15</v>
      </c>
      <c r="W15" s="32">
        <v>92</v>
      </c>
      <c r="X15" s="32">
        <v>42</v>
      </c>
      <c r="Y15" s="32">
        <v>120</v>
      </c>
    </row>
    <row r="16" spans="1:25" ht="22.5" customHeight="1" x14ac:dyDescent="0.25">
      <c r="A16" s="18"/>
      <c r="B16" s="6" t="s">
        <v>80</v>
      </c>
      <c r="C16" s="67">
        <f t="shared" si="2"/>
        <v>80</v>
      </c>
      <c r="D16" s="23">
        <v>2</v>
      </c>
      <c r="E16" s="78">
        <f t="shared" si="3"/>
        <v>48</v>
      </c>
      <c r="F16" s="78">
        <f t="shared" si="4"/>
        <v>23.414634146341463</v>
      </c>
      <c r="H16" s="31">
        <v>11</v>
      </c>
      <c r="I16" s="31">
        <v>16</v>
      </c>
      <c r="J16" s="32">
        <v>80</v>
      </c>
      <c r="K16" s="32">
        <v>38</v>
      </c>
      <c r="L16" s="32">
        <v>100</v>
      </c>
      <c r="M16" s="8"/>
      <c r="N16" s="8"/>
      <c r="O16" s="6" t="s">
        <v>80</v>
      </c>
      <c r="P16" s="67">
        <f t="shared" si="5"/>
        <v>80</v>
      </c>
      <c r="Q16" s="23">
        <v>2</v>
      </c>
      <c r="R16" s="78">
        <f t="shared" si="0"/>
        <v>33</v>
      </c>
      <c r="S16" s="78">
        <f t="shared" si="1"/>
        <v>16.097560975609756</v>
      </c>
      <c r="U16" s="37">
        <v>11</v>
      </c>
      <c r="V16" s="37">
        <v>16</v>
      </c>
      <c r="W16" s="32">
        <v>80</v>
      </c>
      <c r="X16" s="32">
        <v>38</v>
      </c>
      <c r="Y16" s="32">
        <v>100</v>
      </c>
    </row>
    <row r="17" spans="1:25" ht="22.5" customHeight="1" x14ac:dyDescent="0.25">
      <c r="A17" s="18"/>
      <c r="B17" s="6" t="s">
        <v>81</v>
      </c>
      <c r="C17" s="67">
        <f t="shared" si="2"/>
        <v>92</v>
      </c>
      <c r="D17" s="23">
        <v>1</v>
      </c>
      <c r="E17" s="78">
        <f t="shared" si="3"/>
        <v>21.818181818181817</v>
      </c>
      <c r="F17" s="78">
        <f t="shared" si="4"/>
        <v>10.212765957446809</v>
      </c>
      <c r="H17" s="31">
        <v>25</v>
      </c>
      <c r="I17" s="31">
        <v>41</v>
      </c>
      <c r="J17" s="32">
        <v>92</v>
      </c>
      <c r="K17" s="32">
        <v>42</v>
      </c>
      <c r="L17" s="32">
        <v>195</v>
      </c>
      <c r="M17" s="8"/>
      <c r="N17" s="8"/>
      <c r="O17" s="6" t="s">
        <v>81</v>
      </c>
      <c r="P17" s="67">
        <f t="shared" si="5"/>
        <v>92</v>
      </c>
      <c r="Q17" s="23">
        <v>1</v>
      </c>
      <c r="R17" s="78">
        <f t="shared" si="0"/>
        <v>15</v>
      </c>
      <c r="S17" s="78">
        <f t="shared" si="1"/>
        <v>7.0212765957446805</v>
      </c>
      <c r="U17" s="37">
        <v>25</v>
      </c>
      <c r="V17" s="37">
        <v>41</v>
      </c>
      <c r="W17" s="32">
        <v>92</v>
      </c>
      <c r="X17" s="32">
        <v>42</v>
      </c>
      <c r="Y17" s="32">
        <v>195</v>
      </c>
    </row>
    <row r="18" spans="1:25" ht="22.5" customHeight="1" x14ac:dyDescent="0.25">
      <c r="A18" s="18"/>
      <c r="B18" s="6" t="s">
        <v>82</v>
      </c>
      <c r="C18" s="67">
        <f t="shared" si="2"/>
        <v>92</v>
      </c>
      <c r="D18" s="23">
        <v>1</v>
      </c>
      <c r="E18" s="78">
        <f t="shared" si="3"/>
        <v>21.818181818181817</v>
      </c>
      <c r="F18" s="78">
        <f t="shared" si="4"/>
        <v>10.212765957446809</v>
      </c>
      <c r="H18" s="31">
        <v>30</v>
      </c>
      <c r="I18" s="31">
        <v>76</v>
      </c>
      <c r="J18" s="32">
        <v>92</v>
      </c>
      <c r="K18" s="32">
        <v>42</v>
      </c>
      <c r="L18" s="32">
        <v>195</v>
      </c>
      <c r="M18" s="8"/>
      <c r="N18" s="8"/>
      <c r="O18" s="6" t="s">
        <v>82</v>
      </c>
      <c r="P18" s="67">
        <f t="shared" si="5"/>
        <v>92</v>
      </c>
      <c r="Q18" s="23">
        <v>1</v>
      </c>
      <c r="R18" s="78">
        <f t="shared" si="0"/>
        <v>15</v>
      </c>
      <c r="S18" s="78">
        <f t="shared" si="1"/>
        <v>7.0212765957446805</v>
      </c>
      <c r="U18" s="37">
        <v>30</v>
      </c>
      <c r="V18" s="37">
        <v>76</v>
      </c>
      <c r="W18" s="32">
        <v>92</v>
      </c>
      <c r="X18" s="32">
        <v>42</v>
      </c>
      <c r="Y18" s="32">
        <v>195</v>
      </c>
    </row>
    <row r="19" spans="1:25" ht="22.5" customHeight="1" x14ac:dyDescent="0.25">
      <c r="A19" s="18"/>
      <c r="B19" s="6" t="s">
        <v>83</v>
      </c>
      <c r="C19" s="67">
        <f t="shared" si="2"/>
        <v>80</v>
      </c>
      <c r="D19" s="23">
        <v>1</v>
      </c>
      <c r="E19" s="78">
        <f t="shared" si="3"/>
        <v>24</v>
      </c>
      <c r="F19" s="78">
        <f t="shared" si="4"/>
        <v>11.707317073170731</v>
      </c>
      <c r="H19" s="31">
        <v>20</v>
      </c>
      <c r="I19" s="31">
        <v>30</v>
      </c>
      <c r="J19" s="32">
        <v>80</v>
      </c>
      <c r="K19" s="32">
        <v>38</v>
      </c>
      <c r="L19" s="32">
        <v>180</v>
      </c>
      <c r="M19" s="8"/>
      <c r="N19" s="8"/>
      <c r="O19" s="6" t="s">
        <v>83</v>
      </c>
      <c r="P19" s="67">
        <f t="shared" si="5"/>
        <v>80</v>
      </c>
      <c r="Q19" s="23">
        <v>1</v>
      </c>
      <c r="R19" s="78">
        <f t="shared" si="0"/>
        <v>16.5</v>
      </c>
      <c r="S19" s="78">
        <f t="shared" si="1"/>
        <v>8.0487804878048781</v>
      </c>
      <c r="U19" s="37">
        <v>20</v>
      </c>
      <c r="V19" s="37">
        <v>30</v>
      </c>
      <c r="W19" s="32">
        <v>80</v>
      </c>
      <c r="X19" s="32">
        <v>38</v>
      </c>
      <c r="Y19" s="32">
        <v>180</v>
      </c>
    </row>
    <row r="20" spans="1:25" ht="22.5" customHeight="1" x14ac:dyDescent="0.25">
      <c r="A20" s="18"/>
      <c r="B20" s="6" t="s">
        <v>84</v>
      </c>
      <c r="C20" s="67">
        <f t="shared" si="2"/>
        <v>92</v>
      </c>
      <c r="D20" s="23">
        <v>2</v>
      </c>
      <c r="E20" s="78">
        <f t="shared" si="3"/>
        <v>43.636363636363633</v>
      </c>
      <c r="F20" s="78">
        <f t="shared" si="4"/>
        <v>20.425531914893618</v>
      </c>
      <c r="H20" s="31">
        <v>20</v>
      </c>
      <c r="I20" s="31">
        <v>30</v>
      </c>
      <c r="J20" s="32">
        <v>92</v>
      </c>
      <c r="K20" s="32">
        <v>42</v>
      </c>
      <c r="L20" s="32">
        <v>120</v>
      </c>
      <c r="M20" s="8"/>
      <c r="N20" s="8"/>
      <c r="O20" s="6" t="s">
        <v>84</v>
      </c>
      <c r="P20" s="67">
        <f t="shared" si="5"/>
        <v>92</v>
      </c>
      <c r="Q20" s="23">
        <v>2</v>
      </c>
      <c r="R20" s="78">
        <f t="shared" si="0"/>
        <v>30</v>
      </c>
      <c r="S20" s="78">
        <f t="shared" si="1"/>
        <v>14.042553191489361</v>
      </c>
      <c r="U20" s="37">
        <v>20</v>
      </c>
      <c r="V20" s="37">
        <v>30</v>
      </c>
      <c r="W20" s="32">
        <v>92</v>
      </c>
      <c r="X20" s="32">
        <v>42</v>
      </c>
      <c r="Y20" s="32">
        <v>120</v>
      </c>
    </row>
    <row r="21" spans="1:25" ht="22.5" customHeight="1" x14ac:dyDescent="0.25">
      <c r="A21" s="18"/>
      <c r="B21" s="6" t="s">
        <v>85</v>
      </c>
      <c r="C21" s="67">
        <f t="shared" si="2"/>
        <v>80</v>
      </c>
      <c r="D21" s="23">
        <v>1</v>
      </c>
      <c r="E21" s="78">
        <f t="shared" si="3"/>
        <v>24</v>
      </c>
      <c r="F21" s="78">
        <f t="shared" si="4"/>
        <v>11.707317073170731</v>
      </c>
      <c r="H21" s="31">
        <v>30</v>
      </c>
      <c r="I21" s="31">
        <v>76</v>
      </c>
      <c r="J21" s="32">
        <v>80</v>
      </c>
      <c r="K21" s="32">
        <v>38</v>
      </c>
      <c r="L21" s="32">
        <v>100</v>
      </c>
      <c r="M21" s="8"/>
      <c r="N21" s="8"/>
      <c r="O21" s="6" t="s">
        <v>85</v>
      </c>
      <c r="P21" s="67">
        <f t="shared" si="5"/>
        <v>80</v>
      </c>
      <c r="Q21" s="23">
        <v>1</v>
      </c>
      <c r="R21" s="78">
        <f t="shared" si="0"/>
        <v>16.5</v>
      </c>
      <c r="S21" s="78">
        <f t="shared" si="1"/>
        <v>8.0487804878048781</v>
      </c>
      <c r="U21" s="37">
        <v>30</v>
      </c>
      <c r="V21" s="37">
        <v>76</v>
      </c>
      <c r="W21" s="32">
        <v>80</v>
      </c>
      <c r="X21" s="32">
        <v>38</v>
      </c>
      <c r="Y21" s="32">
        <v>100</v>
      </c>
    </row>
    <row r="22" spans="1:25" ht="22.5" customHeight="1" x14ac:dyDescent="0.25">
      <c r="A22" s="18"/>
      <c r="B22" s="6" t="s">
        <v>86</v>
      </c>
      <c r="C22" s="67">
        <f t="shared" si="2"/>
        <v>100</v>
      </c>
      <c r="D22" s="23">
        <v>1</v>
      </c>
      <c r="E22" s="78">
        <f t="shared" si="3"/>
        <v>21.818181818181817</v>
      </c>
      <c r="F22" s="78">
        <f t="shared" si="4"/>
        <v>9.4117647058823533</v>
      </c>
      <c r="H22" s="31">
        <v>20</v>
      </c>
      <c r="I22" s="31">
        <v>40</v>
      </c>
      <c r="J22" s="32">
        <v>100</v>
      </c>
      <c r="K22" s="32">
        <v>42</v>
      </c>
      <c r="L22" s="32">
        <v>195</v>
      </c>
      <c r="M22" s="8"/>
      <c r="N22" s="8"/>
      <c r="O22" s="6" t="s">
        <v>86</v>
      </c>
      <c r="P22" s="67">
        <f t="shared" si="5"/>
        <v>100</v>
      </c>
      <c r="Q22" s="23">
        <v>1</v>
      </c>
      <c r="R22" s="78">
        <f t="shared" si="0"/>
        <v>15</v>
      </c>
      <c r="S22" s="78">
        <f t="shared" si="1"/>
        <v>6.4705882352941178</v>
      </c>
      <c r="U22" s="37">
        <v>20</v>
      </c>
      <c r="V22" s="37">
        <v>40</v>
      </c>
      <c r="W22" s="32">
        <v>100</v>
      </c>
      <c r="X22" s="32">
        <v>42</v>
      </c>
      <c r="Y22" s="32">
        <v>195</v>
      </c>
    </row>
    <row r="23" spans="1:25" ht="22.5" customHeight="1" x14ac:dyDescent="0.25">
      <c r="A23" s="18"/>
      <c r="B23" s="6" t="s">
        <v>87</v>
      </c>
      <c r="C23" s="67">
        <f t="shared" si="2"/>
        <v>92</v>
      </c>
      <c r="D23" s="23">
        <v>1</v>
      </c>
      <c r="E23" s="78">
        <f t="shared" si="3"/>
        <v>21.818181818181817</v>
      </c>
      <c r="F23" s="78">
        <f t="shared" si="4"/>
        <v>10.212765957446809</v>
      </c>
      <c r="H23" s="31">
        <v>10</v>
      </c>
      <c r="I23" s="31">
        <v>20</v>
      </c>
      <c r="J23" s="32">
        <v>92</v>
      </c>
      <c r="K23" s="32">
        <v>42</v>
      </c>
      <c r="L23" s="32">
        <v>195</v>
      </c>
      <c r="M23" s="8"/>
      <c r="N23" s="8"/>
      <c r="O23" s="6" t="s">
        <v>87</v>
      </c>
      <c r="P23" s="67">
        <f t="shared" si="5"/>
        <v>92</v>
      </c>
      <c r="Q23" s="23">
        <v>1</v>
      </c>
      <c r="R23" s="78">
        <f t="shared" si="0"/>
        <v>15</v>
      </c>
      <c r="S23" s="78">
        <f t="shared" si="1"/>
        <v>7.0212765957446805</v>
      </c>
      <c r="U23" s="37">
        <v>10</v>
      </c>
      <c r="V23" s="37">
        <v>20</v>
      </c>
      <c r="W23" s="32">
        <v>92</v>
      </c>
      <c r="X23" s="32">
        <v>42</v>
      </c>
      <c r="Y23" s="32">
        <v>195</v>
      </c>
    </row>
    <row r="24" spans="1:25" ht="22.5" customHeight="1" x14ac:dyDescent="0.25">
      <c r="A24" s="18"/>
      <c r="B24" s="6" t="s">
        <v>88</v>
      </c>
      <c r="C24" s="67">
        <f t="shared" si="2"/>
        <v>60</v>
      </c>
      <c r="D24" s="23">
        <v>1</v>
      </c>
      <c r="E24" s="78">
        <f t="shared" si="3"/>
        <v>18.46153846153846</v>
      </c>
      <c r="F24" s="78">
        <f t="shared" si="4"/>
        <v>15.483870967741936</v>
      </c>
      <c r="H24" s="31">
        <v>300</v>
      </c>
      <c r="I24" s="31">
        <v>350</v>
      </c>
      <c r="J24" s="32">
        <v>60</v>
      </c>
      <c r="K24" s="32">
        <v>50</v>
      </c>
      <c r="L24" s="32">
        <v>180</v>
      </c>
      <c r="M24" s="8"/>
      <c r="N24" s="8"/>
      <c r="O24" s="6" t="s">
        <v>88</v>
      </c>
      <c r="P24" s="67">
        <f t="shared" si="5"/>
        <v>60</v>
      </c>
      <c r="Q24" s="23">
        <v>1</v>
      </c>
      <c r="R24" s="78">
        <f t="shared" si="0"/>
        <v>12.692307692307692</v>
      </c>
      <c r="S24" s="78">
        <f t="shared" si="1"/>
        <v>10.64516129032258</v>
      </c>
      <c r="U24" s="37">
        <v>300</v>
      </c>
      <c r="V24" s="37">
        <v>350</v>
      </c>
      <c r="W24" s="32">
        <v>60</v>
      </c>
      <c r="X24" s="32">
        <v>50</v>
      </c>
      <c r="Y24" s="32">
        <v>180</v>
      </c>
    </row>
    <row r="25" spans="1:25" ht="22.5" customHeight="1" x14ac:dyDescent="0.25">
      <c r="A25" s="18"/>
      <c r="B25" s="7" t="s">
        <v>89</v>
      </c>
      <c r="C25" s="67">
        <f t="shared" si="2"/>
        <v>60</v>
      </c>
      <c r="D25" s="23">
        <v>1</v>
      </c>
      <c r="E25" s="78">
        <f t="shared" si="3"/>
        <v>18.46153846153846</v>
      </c>
      <c r="F25" s="78">
        <f t="shared" si="4"/>
        <v>15.483870967741936</v>
      </c>
      <c r="H25" s="33">
        <v>53</v>
      </c>
      <c r="I25" s="33">
        <v>60</v>
      </c>
      <c r="J25" s="34">
        <v>60</v>
      </c>
      <c r="K25" s="34">
        <v>50</v>
      </c>
      <c r="L25" s="34">
        <v>180</v>
      </c>
      <c r="M25" s="8"/>
      <c r="N25" s="8"/>
      <c r="O25" s="7" t="s">
        <v>89</v>
      </c>
      <c r="P25" s="67">
        <f t="shared" si="5"/>
        <v>60</v>
      </c>
      <c r="Q25" s="23">
        <v>1</v>
      </c>
      <c r="R25" s="78">
        <f t="shared" si="0"/>
        <v>12.692307692307692</v>
      </c>
      <c r="S25" s="78">
        <f t="shared" si="1"/>
        <v>10.64516129032258</v>
      </c>
      <c r="U25" s="38">
        <v>53</v>
      </c>
      <c r="V25" s="38">
        <v>60</v>
      </c>
      <c r="W25" s="34">
        <v>60</v>
      </c>
      <c r="X25" s="34">
        <v>50</v>
      </c>
      <c r="Y25" s="34">
        <v>180</v>
      </c>
    </row>
    <row r="26" spans="1:25" ht="22.5" customHeight="1" x14ac:dyDescent="0.25">
      <c r="A26" s="18"/>
      <c r="B26" s="6" t="s">
        <v>90</v>
      </c>
      <c r="C26" s="67">
        <f t="shared" si="2"/>
        <v>90</v>
      </c>
      <c r="D26" s="23">
        <v>1</v>
      </c>
      <c r="E26" s="78">
        <f t="shared" si="3"/>
        <v>18.46153846153846</v>
      </c>
      <c r="F26" s="78">
        <f t="shared" si="4"/>
        <v>10.434782608695652</v>
      </c>
      <c r="H26" s="31">
        <v>30</v>
      </c>
      <c r="I26" s="31">
        <v>40</v>
      </c>
      <c r="J26" s="32">
        <v>90</v>
      </c>
      <c r="K26" s="32">
        <v>50</v>
      </c>
      <c r="L26" s="32">
        <v>180</v>
      </c>
      <c r="M26" s="8"/>
      <c r="N26" s="8"/>
      <c r="O26" s="6" t="s">
        <v>90</v>
      </c>
      <c r="P26" s="67">
        <f t="shared" si="5"/>
        <v>90</v>
      </c>
      <c r="Q26" s="23">
        <v>1</v>
      </c>
      <c r="R26" s="78">
        <f t="shared" si="0"/>
        <v>12.692307692307692</v>
      </c>
      <c r="S26" s="78">
        <f t="shared" si="1"/>
        <v>7.1739130434782608</v>
      </c>
      <c r="U26" s="37">
        <v>30</v>
      </c>
      <c r="V26" s="37">
        <v>40</v>
      </c>
      <c r="W26" s="32">
        <v>90</v>
      </c>
      <c r="X26" s="32">
        <v>50</v>
      </c>
      <c r="Y26" s="32">
        <v>180</v>
      </c>
    </row>
    <row r="27" spans="1:25" ht="22.5" customHeight="1" x14ac:dyDescent="0.25">
      <c r="A27" s="18"/>
      <c r="B27" s="6" t="s">
        <v>91</v>
      </c>
      <c r="C27" s="67">
        <f t="shared" si="2"/>
        <v>60</v>
      </c>
      <c r="D27" s="23">
        <v>1</v>
      </c>
      <c r="E27" s="78">
        <f t="shared" si="3"/>
        <v>18.46153846153846</v>
      </c>
      <c r="F27" s="78">
        <f t="shared" si="4"/>
        <v>15.483870967741936</v>
      </c>
      <c r="H27" s="31">
        <v>30</v>
      </c>
      <c r="I27" s="31">
        <v>50</v>
      </c>
      <c r="J27" s="32">
        <v>60</v>
      </c>
      <c r="K27" s="32">
        <v>50</v>
      </c>
      <c r="L27" s="32">
        <v>180</v>
      </c>
      <c r="M27" s="8"/>
      <c r="N27" s="8"/>
      <c r="O27" s="6" t="s">
        <v>91</v>
      </c>
      <c r="P27" s="67">
        <f t="shared" si="5"/>
        <v>60</v>
      </c>
      <c r="Q27" s="23">
        <v>1</v>
      </c>
      <c r="R27" s="78">
        <f t="shared" si="0"/>
        <v>12.692307692307692</v>
      </c>
      <c r="S27" s="78">
        <f t="shared" si="1"/>
        <v>10.64516129032258</v>
      </c>
      <c r="U27" s="37">
        <v>30</v>
      </c>
      <c r="V27" s="37">
        <v>50</v>
      </c>
      <c r="W27" s="32">
        <v>60</v>
      </c>
      <c r="X27" s="32">
        <v>50</v>
      </c>
      <c r="Y27" s="32">
        <v>180</v>
      </c>
    </row>
    <row r="28" spans="1:25" ht="22.5" customHeight="1" x14ac:dyDescent="0.25">
      <c r="A28" s="18"/>
      <c r="B28" s="6" t="s">
        <v>92</v>
      </c>
      <c r="C28" s="67">
        <f t="shared" si="2"/>
        <v>60</v>
      </c>
      <c r="D28" s="23">
        <v>1</v>
      </c>
      <c r="E28" s="78">
        <f t="shared" si="3"/>
        <v>18.46153846153846</v>
      </c>
      <c r="F28" s="78">
        <f t="shared" si="4"/>
        <v>15.483870967741936</v>
      </c>
      <c r="H28" s="31">
        <v>75</v>
      </c>
      <c r="I28" s="31">
        <v>80</v>
      </c>
      <c r="J28" s="32">
        <v>60</v>
      </c>
      <c r="K28" s="32">
        <v>50</v>
      </c>
      <c r="L28" s="32">
        <v>180</v>
      </c>
      <c r="M28" s="8"/>
      <c r="N28" s="8"/>
      <c r="O28" s="6" t="s">
        <v>92</v>
      </c>
      <c r="P28" s="67">
        <f t="shared" si="5"/>
        <v>60</v>
      </c>
      <c r="Q28" s="23">
        <v>1</v>
      </c>
      <c r="R28" s="78">
        <f t="shared" si="0"/>
        <v>12.692307692307692</v>
      </c>
      <c r="S28" s="78">
        <f t="shared" si="1"/>
        <v>10.64516129032258</v>
      </c>
      <c r="U28" s="37">
        <v>75</v>
      </c>
      <c r="V28" s="37">
        <v>80</v>
      </c>
      <c r="W28" s="32">
        <v>60</v>
      </c>
      <c r="X28" s="32">
        <v>50</v>
      </c>
      <c r="Y28" s="32">
        <v>180</v>
      </c>
    </row>
    <row r="29" spans="1:25" ht="22.5" customHeight="1" x14ac:dyDescent="0.25">
      <c r="A29" s="18"/>
      <c r="B29" s="6" t="s">
        <v>72</v>
      </c>
      <c r="C29" s="67">
        <f t="shared" si="2"/>
        <v>120</v>
      </c>
      <c r="D29" s="23">
        <v>1</v>
      </c>
      <c r="E29" s="78">
        <f t="shared" si="3"/>
        <v>20.425531914893618</v>
      </c>
      <c r="F29" s="78">
        <f t="shared" si="4"/>
        <v>7.8688524590163933</v>
      </c>
      <c r="H29" s="31">
        <v>8</v>
      </c>
      <c r="I29" s="33">
        <v>10</v>
      </c>
      <c r="J29" s="32">
        <v>120</v>
      </c>
      <c r="K29" s="32">
        <v>45</v>
      </c>
      <c r="L29" s="32">
        <v>195</v>
      </c>
      <c r="M29" s="8"/>
      <c r="N29" s="8"/>
      <c r="O29" s="6" t="s">
        <v>72</v>
      </c>
      <c r="P29" s="67">
        <f>IF(R29&gt;0,W29,IF(S29&gt;0,X29,""))</f>
        <v>120</v>
      </c>
      <c r="Q29" s="23">
        <v>1</v>
      </c>
      <c r="R29" s="78">
        <f>660/(X29+2)*Q29</f>
        <v>14.042553191489361</v>
      </c>
      <c r="S29" s="78">
        <f>660/(W29+2)*Q29</f>
        <v>5.4098360655737707</v>
      </c>
      <c r="U29" s="37">
        <v>8</v>
      </c>
      <c r="V29" s="37">
        <v>10</v>
      </c>
      <c r="W29" s="32">
        <v>120</v>
      </c>
      <c r="X29" s="32">
        <v>45</v>
      </c>
      <c r="Y29" s="32">
        <v>195</v>
      </c>
    </row>
    <row r="30" spans="1:25" ht="22.5" customHeight="1" x14ac:dyDescent="0.25">
      <c r="A30" s="18"/>
      <c r="B30" s="6" t="s">
        <v>73</v>
      </c>
      <c r="C30" s="67">
        <f t="shared" si="2"/>
        <v>120</v>
      </c>
      <c r="D30" s="23">
        <v>1.67</v>
      </c>
      <c r="E30" s="78">
        <f t="shared" si="3"/>
        <v>34.110638297872342</v>
      </c>
      <c r="F30" s="78">
        <f t="shared" si="4"/>
        <v>13.140983606557377</v>
      </c>
      <c r="H30" s="31">
        <v>22</v>
      </c>
      <c r="I30" s="31">
        <v>24</v>
      </c>
      <c r="J30" s="32">
        <v>120</v>
      </c>
      <c r="K30" s="32">
        <v>45</v>
      </c>
      <c r="L30" s="32">
        <v>135</v>
      </c>
      <c r="M30" s="8"/>
      <c r="N30" s="8"/>
      <c r="O30" s="6" t="s">
        <v>73</v>
      </c>
      <c r="P30" s="67">
        <f>IF(R30&gt;0,W30,IF(S30&gt;0,X30,""))</f>
        <v>120</v>
      </c>
      <c r="Q30" s="23">
        <v>1.67</v>
      </c>
      <c r="R30" s="78">
        <f t="shared" ref="R30:R31" si="6">660/(X30+2)*Q30</f>
        <v>23.45106382978723</v>
      </c>
      <c r="S30" s="78">
        <f t="shared" ref="S30:S31" si="7">660/(W30+2)*Q30</f>
        <v>9.0344262295081972</v>
      </c>
      <c r="U30" s="37">
        <v>22</v>
      </c>
      <c r="V30" s="37">
        <v>24</v>
      </c>
      <c r="W30" s="32">
        <v>120</v>
      </c>
      <c r="X30" s="32">
        <v>45</v>
      </c>
      <c r="Y30" s="32">
        <v>135</v>
      </c>
    </row>
    <row r="31" spans="1:25" ht="22.5" customHeight="1" x14ac:dyDescent="0.25">
      <c r="A31" s="18"/>
      <c r="B31" s="6" t="s">
        <v>75</v>
      </c>
      <c r="C31" s="67">
        <f t="shared" si="2"/>
        <v>120</v>
      </c>
      <c r="D31" s="23">
        <v>3</v>
      </c>
      <c r="E31" s="78">
        <f t="shared" si="3"/>
        <v>61.276595744680854</v>
      </c>
      <c r="F31" s="78">
        <f t="shared" si="4"/>
        <v>23.606557377049178</v>
      </c>
      <c r="H31" s="31">
        <v>14</v>
      </c>
      <c r="I31" s="31">
        <v>20</v>
      </c>
      <c r="J31" s="32">
        <v>120</v>
      </c>
      <c r="K31" s="32">
        <v>45</v>
      </c>
      <c r="L31" s="32">
        <v>75</v>
      </c>
      <c r="M31" s="8"/>
      <c r="N31" s="8"/>
      <c r="O31" s="6" t="s">
        <v>75</v>
      </c>
      <c r="P31" s="67">
        <f>IF(R31&gt;0,W31,IF(S31&gt;0,X31,""))</f>
        <v>120</v>
      </c>
      <c r="Q31" s="23">
        <v>3</v>
      </c>
      <c r="R31" s="78">
        <f t="shared" si="6"/>
        <v>42.127659574468083</v>
      </c>
      <c r="S31" s="78">
        <f t="shared" si="7"/>
        <v>16.229508196721312</v>
      </c>
      <c r="T31" s="102"/>
      <c r="U31" s="103">
        <v>14</v>
      </c>
      <c r="V31" s="103">
        <v>20</v>
      </c>
      <c r="W31" s="104">
        <v>120</v>
      </c>
      <c r="X31" s="104">
        <v>45</v>
      </c>
      <c r="Y31" s="104">
        <v>75</v>
      </c>
    </row>
    <row r="32" spans="1:25" ht="22.5" customHeight="1" x14ac:dyDescent="0.25">
      <c r="A32" s="18"/>
      <c r="B32" s="6"/>
      <c r="E32" s="78"/>
      <c r="F32" s="78"/>
      <c r="M32" s="8"/>
      <c r="N32" s="8"/>
      <c r="O32" s="6"/>
      <c r="R32" s="78"/>
      <c r="S32" s="78"/>
      <c r="T32" s="102"/>
      <c r="U32" s="103"/>
      <c r="V32" s="103"/>
      <c r="W32" s="104"/>
      <c r="X32" s="104"/>
      <c r="Y32" s="104"/>
    </row>
    <row r="33" spans="1:25" ht="22.5" customHeight="1" x14ac:dyDescent="0.25">
      <c r="A33" s="18"/>
      <c r="B33" s="6"/>
      <c r="E33" s="78"/>
      <c r="F33" s="78"/>
      <c r="M33" s="8"/>
      <c r="N33" s="8"/>
      <c r="O33" s="6"/>
      <c r="R33" s="78"/>
      <c r="S33" s="78"/>
      <c r="T33" s="102"/>
      <c r="U33" s="103"/>
      <c r="V33" s="103"/>
      <c r="W33" s="104"/>
      <c r="X33" s="104"/>
      <c r="Y33" s="104"/>
    </row>
    <row r="34" spans="1:25" ht="22.5" customHeight="1" x14ac:dyDescent="0.25">
      <c r="A34" s="18"/>
      <c r="B34" s="6"/>
      <c r="M34" s="8"/>
      <c r="N34" s="8"/>
      <c r="P34" s="67" t="str">
        <f t="shared" si="5"/>
        <v/>
      </c>
    </row>
    <row r="35" spans="1:25" ht="15" x14ac:dyDescent="0.25">
      <c r="B35" s="69"/>
      <c r="C35" s="70">
        <f>SUM(C4:C34)</f>
        <v>2148</v>
      </c>
      <c r="D35" s="71"/>
      <c r="E35" s="72"/>
      <c r="F35" s="72"/>
      <c r="G35" s="73"/>
      <c r="H35" s="74"/>
      <c r="I35" s="74"/>
      <c r="J35" s="75"/>
      <c r="K35" s="75"/>
      <c r="L35" s="75"/>
      <c r="M35" s="76" t="s">
        <v>114</v>
      </c>
      <c r="N35" s="76"/>
      <c r="O35" s="69"/>
      <c r="P35" s="70">
        <f>SUM(P4:P34)</f>
        <v>2426</v>
      </c>
      <c r="Q35" s="71"/>
      <c r="R35" s="72"/>
      <c r="S35" s="72"/>
      <c r="T35" s="73"/>
      <c r="U35" s="77"/>
      <c r="V35" s="77"/>
      <c r="W35" s="75"/>
      <c r="X35" s="75"/>
      <c r="Y35" s="75"/>
    </row>
    <row r="36" spans="1:25" ht="17.25" customHeight="1" x14ac:dyDescent="0.25">
      <c r="B36" s="17" t="s">
        <v>126</v>
      </c>
      <c r="C36" s="68"/>
      <c r="D36" s="25"/>
      <c r="E36" s="27"/>
      <c r="F36" s="27"/>
      <c r="G36" s="62"/>
      <c r="H36" s="35"/>
      <c r="I36" s="35"/>
      <c r="J36" s="36"/>
      <c r="K36" s="36"/>
      <c r="L36" s="36"/>
      <c r="O36" s="17" t="s">
        <v>127</v>
      </c>
      <c r="P36" s="68"/>
      <c r="Q36" s="25"/>
      <c r="R36" s="27"/>
      <c r="S36" s="27"/>
      <c r="T36" s="62"/>
      <c r="U36" s="39"/>
      <c r="V36" s="39"/>
      <c r="W36" s="36"/>
      <c r="X36" s="36"/>
      <c r="Y36" s="3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39934-E31D-4596-AF1C-1124B8023121}">
  <sheetPr>
    <pageSetUpPr fitToPage="1"/>
  </sheetPr>
  <dimension ref="B3:X31"/>
  <sheetViews>
    <sheetView topLeftCell="A10" workbookViewId="0">
      <selection activeCell="D20" sqref="D20"/>
    </sheetView>
  </sheetViews>
  <sheetFormatPr baseColWidth="10" defaultRowHeight="22.5" customHeight="1" x14ac:dyDescent="0.25"/>
  <cols>
    <col min="1" max="1" width="4.42578125" customWidth="1"/>
    <col min="2" max="2" width="30.5703125" customWidth="1"/>
    <col min="3" max="3" width="7.7109375" style="29" customWidth="1"/>
    <col min="4" max="4" width="4.5703125" style="23" customWidth="1"/>
    <col min="5" max="6" width="7.7109375" style="22" customWidth="1"/>
    <col min="7" max="7" width="5.7109375" bestFit="1" customWidth="1"/>
    <col min="8" max="9" width="7.7109375" style="31" customWidth="1"/>
    <col min="10" max="12" width="5.140625" style="32" customWidth="1"/>
    <col min="13" max="13" width="7.5703125" customWidth="1"/>
    <col min="14" max="14" width="30.5703125" customWidth="1"/>
    <col min="15" max="15" width="7.7109375" style="22" customWidth="1"/>
    <col min="16" max="16" width="4.5703125" style="23" customWidth="1"/>
    <col min="17" max="18" width="7.7109375" style="22" customWidth="1"/>
    <col min="19" max="19" width="5.7109375" bestFit="1" customWidth="1"/>
    <col min="20" max="21" width="7.7109375" style="37" customWidth="1"/>
    <col min="22" max="24" width="5.140625" style="32" customWidth="1"/>
  </cols>
  <sheetData>
    <row r="3" spans="2:24" s="4" customFormat="1" ht="36.75" x14ac:dyDescent="0.25">
      <c r="B3" s="15" t="s">
        <v>113</v>
      </c>
      <c r="C3" s="28" t="s">
        <v>120</v>
      </c>
      <c r="D3" s="21" t="s">
        <v>119</v>
      </c>
      <c r="E3" s="26" t="s">
        <v>129</v>
      </c>
      <c r="F3" s="26" t="s">
        <v>130</v>
      </c>
      <c r="G3" s="59" t="s">
        <v>123</v>
      </c>
      <c r="H3" s="16" t="s">
        <v>108</v>
      </c>
      <c r="I3" s="16" t="s">
        <v>112</v>
      </c>
      <c r="J3" s="16" t="s">
        <v>110</v>
      </c>
      <c r="K3" s="16" t="s">
        <v>109</v>
      </c>
      <c r="L3" s="16" t="s">
        <v>111</v>
      </c>
      <c r="M3" s="15"/>
      <c r="N3" s="15" t="s">
        <v>113</v>
      </c>
      <c r="O3" s="26" t="s">
        <v>120</v>
      </c>
      <c r="P3" s="21" t="s">
        <v>119</v>
      </c>
      <c r="Q3" s="26" t="s">
        <v>129</v>
      </c>
      <c r="R3" s="26" t="s">
        <v>130</v>
      </c>
      <c r="S3" s="59" t="s">
        <v>123</v>
      </c>
      <c r="T3" s="16" t="s">
        <v>108</v>
      </c>
      <c r="U3" s="16" t="s">
        <v>112</v>
      </c>
      <c r="V3" s="16" t="s">
        <v>110</v>
      </c>
      <c r="W3" s="16" t="s">
        <v>109</v>
      </c>
      <c r="X3" s="16" t="s">
        <v>111</v>
      </c>
    </row>
    <row r="4" spans="2:24" ht="22.5" customHeight="1" x14ac:dyDescent="0.25">
      <c r="M4" s="8"/>
    </row>
    <row r="5" spans="2:24" ht="22.5" customHeight="1" x14ac:dyDescent="0.25">
      <c r="B5" t="s">
        <v>117</v>
      </c>
      <c r="C5" s="29">
        <f>IF(F5&gt;0,J5,IF(#REF!&gt;0,K5,""))</f>
        <v>46</v>
      </c>
      <c r="D5" s="23">
        <v>3</v>
      </c>
      <c r="F5" s="22">
        <v>51</v>
      </c>
      <c r="H5" s="31">
        <v>70</v>
      </c>
      <c r="I5" s="31">
        <v>140</v>
      </c>
      <c r="J5" s="32">
        <v>46</v>
      </c>
      <c r="K5" s="32">
        <v>60</v>
      </c>
      <c r="L5" s="32">
        <v>57</v>
      </c>
      <c r="M5" s="8"/>
      <c r="N5" t="s">
        <v>117</v>
      </c>
      <c r="O5" s="29">
        <f t="shared" ref="O5:O26" si="0">IF(Q5&gt;0,V5,IF(R5&gt;0,W5,""))</f>
        <v>60</v>
      </c>
      <c r="P5" s="23">
        <v>3</v>
      </c>
      <c r="R5" s="22">
        <v>36</v>
      </c>
      <c r="T5" s="37">
        <v>70</v>
      </c>
      <c r="U5" s="31">
        <v>140</v>
      </c>
      <c r="V5" s="32">
        <v>46</v>
      </c>
      <c r="W5" s="32">
        <v>60</v>
      </c>
      <c r="X5" s="32">
        <v>57</v>
      </c>
    </row>
    <row r="6" spans="2:24" ht="22.5" customHeight="1" x14ac:dyDescent="0.25">
      <c r="B6" s="6" t="s">
        <v>76</v>
      </c>
      <c r="C6" s="29" t="str">
        <f t="shared" ref="C6:C26" si="1">IF(E6&gt;0,J6,IF(F6&gt;0,K6,""))</f>
        <v/>
      </c>
      <c r="H6" s="31">
        <v>61</v>
      </c>
      <c r="I6" s="31">
        <v>70</v>
      </c>
      <c r="J6" s="32">
        <v>92</v>
      </c>
      <c r="K6" s="32">
        <v>42</v>
      </c>
      <c r="L6" s="32">
        <v>195</v>
      </c>
      <c r="M6" s="8"/>
      <c r="N6" s="6" t="s">
        <v>76</v>
      </c>
      <c r="O6" s="29">
        <f t="shared" si="0"/>
        <v>42</v>
      </c>
      <c r="R6" s="22">
        <v>7</v>
      </c>
      <c r="T6" s="37">
        <v>61</v>
      </c>
      <c r="U6" s="37">
        <v>70</v>
      </c>
      <c r="V6" s="32">
        <v>92</v>
      </c>
      <c r="W6" s="32">
        <v>42</v>
      </c>
      <c r="X6" s="32">
        <v>195</v>
      </c>
    </row>
    <row r="7" spans="2:24" ht="22.5" customHeight="1" x14ac:dyDescent="0.25">
      <c r="B7" s="6" t="s">
        <v>77</v>
      </c>
      <c r="C7" s="29" t="str">
        <f t="shared" si="1"/>
        <v/>
      </c>
      <c r="H7" s="31">
        <v>20</v>
      </c>
      <c r="I7" s="31">
        <v>27</v>
      </c>
      <c r="J7" s="32">
        <v>92</v>
      </c>
      <c r="K7" s="32">
        <v>42</v>
      </c>
      <c r="L7" s="32">
        <v>195</v>
      </c>
      <c r="M7" s="8"/>
      <c r="N7" s="6" t="s">
        <v>77</v>
      </c>
      <c r="O7" s="29" t="str">
        <f t="shared" si="0"/>
        <v/>
      </c>
      <c r="T7" s="37">
        <v>20</v>
      </c>
      <c r="U7" s="37">
        <v>27</v>
      </c>
      <c r="V7" s="32">
        <v>92</v>
      </c>
      <c r="W7" s="32">
        <v>42</v>
      </c>
      <c r="X7" s="32">
        <v>195</v>
      </c>
    </row>
    <row r="8" spans="2:24" ht="22.5" customHeight="1" x14ac:dyDescent="0.25">
      <c r="B8" s="6" t="s">
        <v>118</v>
      </c>
      <c r="C8" s="29" t="str">
        <f t="shared" si="1"/>
        <v/>
      </c>
      <c r="H8" s="37">
        <v>5</v>
      </c>
      <c r="I8" s="37">
        <v>10</v>
      </c>
      <c r="J8" s="32">
        <v>120</v>
      </c>
      <c r="K8" s="32">
        <v>42</v>
      </c>
      <c r="L8" s="32">
        <v>195</v>
      </c>
      <c r="M8" s="8"/>
      <c r="N8" s="6" t="s">
        <v>118</v>
      </c>
      <c r="O8" s="29">
        <f t="shared" si="0"/>
        <v>120</v>
      </c>
      <c r="Q8" s="22">
        <v>15</v>
      </c>
      <c r="T8" s="37">
        <v>5</v>
      </c>
      <c r="U8" s="37">
        <v>10</v>
      </c>
      <c r="V8" s="32">
        <v>120</v>
      </c>
      <c r="W8" s="32">
        <v>42</v>
      </c>
      <c r="X8" s="32">
        <v>195</v>
      </c>
    </row>
    <row r="9" spans="2:24" ht="22.5" customHeight="1" x14ac:dyDescent="0.25">
      <c r="B9" s="6" t="s">
        <v>78</v>
      </c>
      <c r="C9" s="29" t="str">
        <f t="shared" si="1"/>
        <v/>
      </c>
      <c r="H9" s="31">
        <v>35</v>
      </c>
      <c r="I9" s="31">
        <v>50</v>
      </c>
      <c r="J9" s="32">
        <v>80</v>
      </c>
      <c r="K9" s="32">
        <v>38</v>
      </c>
      <c r="L9" s="32">
        <v>180</v>
      </c>
      <c r="M9" s="8"/>
      <c r="N9" s="6" t="s">
        <v>78</v>
      </c>
      <c r="O9" s="29">
        <f t="shared" si="0"/>
        <v>38</v>
      </c>
      <c r="R9" s="22">
        <v>8</v>
      </c>
      <c r="T9" s="37">
        <v>35</v>
      </c>
      <c r="U9" s="37">
        <v>50</v>
      </c>
      <c r="V9" s="32">
        <v>80</v>
      </c>
      <c r="W9" s="32">
        <v>38</v>
      </c>
      <c r="X9" s="32">
        <v>180</v>
      </c>
    </row>
    <row r="10" spans="2:24" ht="22.5" customHeight="1" x14ac:dyDescent="0.25">
      <c r="B10" s="6" t="s">
        <v>79</v>
      </c>
      <c r="C10" s="29" t="str">
        <f t="shared" si="1"/>
        <v/>
      </c>
      <c r="H10" s="31">
        <v>12</v>
      </c>
      <c r="I10" s="31">
        <v>15</v>
      </c>
      <c r="J10" s="32">
        <v>92</v>
      </c>
      <c r="K10" s="32">
        <v>42</v>
      </c>
      <c r="L10" s="32">
        <v>120</v>
      </c>
      <c r="M10" s="8"/>
      <c r="N10" s="6" t="s">
        <v>79</v>
      </c>
      <c r="O10" s="29">
        <f t="shared" si="0"/>
        <v>92</v>
      </c>
      <c r="P10" s="23">
        <v>2</v>
      </c>
      <c r="Q10" s="22">
        <v>32</v>
      </c>
      <c r="T10" s="37">
        <v>12</v>
      </c>
      <c r="U10" s="37">
        <v>15</v>
      </c>
      <c r="V10" s="32">
        <v>92</v>
      </c>
      <c r="W10" s="32">
        <v>42</v>
      </c>
      <c r="X10" s="32">
        <v>120</v>
      </c>
    </row>
    <row r="11" spans="2:24" ht="22.5" customHeight="1" x14ac:dyDescent="0.25">
      <c r="B11" s="6" t="s">
        <v>80</v>
      </c>
      <c r="C11" s="29">
        <f t="shared" si="1"/>
        <v>38</v>
      </c>
      <c r="D11" s="23">
        <v>2</v>
      </c>
      <c r="F11" s="22">
        <v>24</v>
      </c>
      <c r="H11" s="31">
        <v>11</v>
      </c>
      <c r="I11" s="31">
        <v>16</v>
      </c>
      <c r="J11" s="32">
        <v>80</v>
      </c>
      <c r="K11" s="32">
        <v>38</v>
      </c>
      <c r="L11" s="32">
        <v>100</v>
      </c>
      <c r="M11" s="8"/>
      <c r="N11" s="6" t="s">
        <v>80</v>
      </c>
      <c r="O11" s="29" t="str">
        <f t="shared" si="0"/>
        <v/>
      </c>
      <c r="T11" s="37">
        <v>11</v>
      </c>
      <c r="U11" s="37">
        <v>16</v>
      </c>
      <c r="V11" s="32">
        <v>80</v>
      </c>
      <c r="W11" s="32">
        <v>38</v>
      </c>
      <c r="X11" s="32">
        <v>100</v>
      </c>
    </row>
    <row r="12" spans="2:24" ht="22.5" customHeight="1" x14ac:dyDescent="0.25">
      <c r="B12" s="6" t="s">
        <v>81</v>
      </c>
      <c r="C12" s="29">
        <f t="shared" si="1"/>
        <v>92</v>
      </c>
      <c r="E12" s="22">
        <v>21</v>
      </c>
      <c r="H12" s="31">
        <v>25</v>
      </c>
      <c r="I12" s="31">
        <v>41</v>
      </c>
      <c r="J12" s="32">
        <v>92</v>
      </c>
      <c r="K12" s="32">
        <v>42</v>
      </c>
      <c r="L12" s="32">
        <v>195</v>
      </c>
      <c r="M12" s="8"/>
      <c r="N12" s="6" t="s">
        <v>81</v>
      </c>
      <c r="O12" s="29" t="str">
        <f t="shared" si="0"/>
        <v/>
      </c>
      <c r="T12" s="37">
        <v>25</v>
      </c>
      <c r="U12" s="37">
        <v>41</v>
      </c>
      <c r="V12" s="32">
        <v>92</v>
      </c>
      <c r="W12" s="32">
        <v>42</v>
      </c>
      <c r="X12" s="32">
        <v>195</v>
      </c>
    </row>
    <row r="13" spans="2:24" ht="22.5" customHeight="1" x14ac:dyDescent="0.25">
      <c r="B13" s="6" t="s">
        <v>82</v>
      </c>
      <c r="C13" s="29">
        <f t="shared" si="1"/>
        <v>92</v>
      </c>
      <c r="E13" s="22">
        <v>21</v>
      </c>
      <c r="F13" s="22">
        <v>9</v>
      </c>
      <c r="H13" s="31">
        <v>30</v>
      </c>
      <c r="I13" s="31">
        <v>76</v>
      </c>
      <c r="J13" s="32">
        <v>92</v>
      </c>
      <c r="K13" s="32">
        <v>42</v>
      </c>
      <c r="L13" s="32">
        <v>195</v>
      </c>
      <c r="M13" s="8"/>
      <c r="N13" s="6" t="s">
        <v>82</v>
      </c>
      <c r="O13" s="29" t="str">
        <f t="shared" si="0"/>
        <v/>
      </c>
      <c r="T13" s="37">
        <v>30</v>
      </c>
      <c r="U13" s="37">
        <v>76</v>
      </c>
      <c r="V13" s="32">
        <v>92</v>
      </c>
      <c r="W13" s="32">
        <v>42</v>
      </c>
      <c r="X13" s="32">
        <v>195</v>
      </c>
    </row>
    <row r="14" spans="2:24" ht="22.5" customHeight="1" x14ac:dyDescent="0.25">
      <c r="B14" s="6" t="s">
        <v>83</v>
      </c>
      <c r="C14" s="29" t="str">
        <f t="shared" si="1"/>
        <v/>
      </c>
      <c r="H14" s="31">
        <v>20</v>
      </c>
      <c r="I14" s="31">
        <v>30</v>
      </c>
      <c r="J14" s="32">
        <v>80</v>
      </c>
      <c r="K14" s="32">
        <v>38</v>
      </c>
      <c r="L14" s="32">
        <v>180</v>
      </c>
      <c r="M14" s="8"/>
      <c r="N14" s="6" t="s">
        <v>83</v>
      </c>
      <c r="O14" s="29">
        <f t="shared" si="0"/>
        <v>38</v>
      </c>
      <c r="R14" s="22">
        <v>8</v>
      </c>
      <c r="T14" s="37">
        <v>20</v>
      </c>
      <c r="U14" s="37">
        <v>30</v>
      </c>
      <c r="V14" s="32">
        <v>80</v>
      </c>
      <c r="W14" s="32">
        <v>38</v>
      </c>
      <c r="X14" s="32">
        <v>180</v>
      </c>
    </row>
    <row r="15" spans="2:24" ht="22.5" customHeight="1" x14ac:dyDescent="0.25">
      <c r="B15" s="6" t="s">
        <v>84</v>
      </c>
      <c r="C15" s="29">
        <f t="shared" si="1"/>
        <v>42</v>
      </c>
      <c r="D15" s="23">
        <v>2</v>
      </c>
      <c r="F15" s="22">
        <v>13</v>
      </c>
      <c r="H15" s="31">
        <v>20</v>
      </c>
      <c r="I15" s="31">
        <v>30</v>
      </c>
      <c r="J15" s="32">
        <v>92</v>
      </c>
      <c r="K15" s="32">
        <v>42</v>
      </c>
      <c r="L15" s="32">
        <v>120</v>
      </c>
      <c r="M15" s="8"/>
      <c r="N15" s="6" t="s">
        <v>84</v>
      </c>
      <c r="O15" s="29" t="str">
        <f t="shared" si="0"/>
        <v/>
      </c>
      <c r="T15" s="37">
        <v>20</v>
      </c>
      <c r="U15" s="37">
        <v>30</v>
      </c>
      <c r="V15" s="32">
        <v>92</v>
      </c>
      <c r="W15" s="32">
        <v>42</v>
      </c>
      <c r="X15" s="32">
        <v>120</v>
      </c>
    </row>
    <row r="16" spans="2:24" ht="22.5" customHeight="1" x14ac:dyDescent="0.25">
      <c r="B16" s="6" t="s">
        <v>85</v>
      </c>
      <c r="C16" s="29" t="str">
        <f t="shared" si="1"/>
        <v/>
      </c>
      <c r="H16" s="31">
        <v>30</v>
      </c>
      <c r="I16" s="31">
        <v>76</v>
      </c>
      <c r="J16" s="32">
        <v>80</v>
      </c>
      <c r="K16" s="32">
        <v>38</v>
      </c>
      <c r="L16" s="32">
        <v>100</v>
      </c>
      <c r="M16" s="8"/>
      <c r="N16" s="6" t="s">
        <v>85</v>
      </c>
      <c r="O16" s="29">
        <f t="shared" si="0"/>
        <v>38</v>
      </c>
      <c r="P16" s="23">
        <v>2</v>
      </c>
      <c r="R16" s="22">
        <v>16</v>
      </c>
      <c r="T16" s="37">
        <v>30</v>
      </c>
      <c r="U16" s="37">
        <v>76</v>
      </c>
      <c r="V16" s="32">
        <v>80</v>
      </c>
      <c r="W16" s="32">
        <v>38</v>
      </c>
      <c r="X16" s="32">
        <v>100</v>
      </c>
    </row>
    <row r="17" spans="2:24" ht="22.5" customHeight="1" x14ac:dyDescent="0.25">
      <c r="B17" s="6" t="s">
        <v>86</v>
      </c>
      <c r="C17" s="29">
        <f t="shared" si="1"/>
        <v>100</v>
      </c>
      <c r="E17" s="22">
        <v>22</v>
      </c>
      <c r="H17" s="31">
        <v>20</v>
      </c>
      <c r="I17" s="31">
        <v>40</v>
      </c>
      <c r="J17" s="32">
        <v>100</v>
      </c>
      <c r="K17" s="32">
        <v>42</v>
      </c>
      <c r="L17" s="32">
        <v>195</v>
      </c>
      <c r="M17" s="8"/>
      <c r="N17" s="6" t="s">
        <v>86</v>
      </c>
      <c r="O17" s="29" t="str">
        <f t="shared" si="0"/>
        <v/>
      </c>
      <c r="T17" s="37">
        <v>20</v>
      </c>
      <c r="U17" s="37">
        <v>40</v>
      </c>
      <c r="V17" s="32">
        <v>100</v>
      </c>
      <c r="W17" s="32">
        <v>42</v>
      </c>
      <c r="X17" s="32">
        <v>195</v>
      </c>
    </row>
    <row r="18" spans="2:24" ht="22.5" customHeight="1" x14ac:dyDescent="0.25">
      <c r="B18" s="6" t="s">
        <v>87</v>
      </c>
      <c r="C18" s="29">
        <f t="shared" si="1"/>
        <v>42</v>
      </c>
      <c r="F18" s="22">
        <v>9</v>
      </c>
      <c r="H18" s="31">
        <v>10</v>
      </c>
      <c r="I18" s="31">
        <v>20</v>
      </c>
      <c r="J18" s="32">
        <v>92</v>
      </c>
      <c r="K18" s="32">
        <v>42</v>
      </c>
      <c r="L18" s="32">
        <v>195</v>
      </c>
      <c r="M18" s="8"/>
      <c r="N18" s="6" t="s">
        <v>87</v>
      </c>
      <c r="O18" s="29" t="str">
        <f t="shared" si="0"/>
        <v/>
      </c>
      <c r="T18" s="37">
        <v>10</v>
      </c>
      <c r="U18" s="37">
        <v>20</v>
      </c>
      <c r="V18" s="32">
        <v>92</v>
      </c>
      <c r="W18" s="32">
        <v>42</v>
      </c>
      <c r="X18" s="32">
        <v>195</v>
      </c>
    </row>
    <row r="19" spans="2:24" ht="22.5" customHeight="1" x14ac:dyDescent="0.25">
      <c r="B19" s="6" t="s">
        <v>88</v>
      </c>
      <c r="C19" s="29">
        <f t="shared" si="1"/>
        <v>50</v>
      </c>
      <c r="F19" s="22">
        <v>15</v>
      </c>
      <c r="H19" s="31">
        <v>300</v>
      </c>
      <c r="I19" s="31">
        <v>350</v>
      </c>
      <c r="J19" s="32">
        <v>60</v>
      </c>
      <c r="K19" s="32">
        <v>50</v>
      </c>
      <c r="L19" s="32">
        <v>180</v>
      </c>
      <c r="M19" s="8"/>
      <c r="N19" s="6" t="s">
        <v>88</v>
      </c>
      <c r="O19" s="29" t="str">
        <f t="shared" si="0"/>
        <v/>
      </c>
      <c r="T19" s="37">
        <v>300</v>
      </c>
      <c r="U19" s="37">
        <v>350</v>
      </c>
      <c r="V19" s="32">
        <v>60</v>
      </c>
      <c r="W19" s="32">
        <v>50</v>
      </c>
      <c r="X19" s="32">
        <v>180</v>
      </c>
    </row>
    <row r="20" spans="2:24" ht="22.5" customHeight="1" x14ac:dyDescent="0.25">
      <c r="B20" s="7" t="s">
        <v>89</v>
      </c>
      <c r="C20" s="29">
        <f t="shared" si="1"/>
        <v>60</v>
      </c>
      <c r="D20" s="24"/>
      <c r="E20" s="22">
        <v>15</v>
      </c>
      <c r="H20" s="33">
        <v>53</v>
      </c>
      <c r="I20" s="33">
        <v>60</v>
      </c>
      <c r="J20" s="34">
        <v>60</v>
      </c>
      <c r="K20" s="34">
        <v>50</v>
      </c>
      <c r="L20" s="34">
        <v>180</v>
      </c>
      <c r="M20" s="8"/>
      <c r="N20" s="7" t="s">
        <v>89</v>
      </c>
      <c r="O20" s="29" t="str">
        <f t="shared" si="0"/>
        <v/>
      </c>
      <c r="P20" s="24"/>
      <c r="T20" s="38">
        <v>53</v>
      </c>
      <c r="U20" s="38">
        <v>60</v>
      </c>
      <c r="V20" s="34">
        <v>60</v>
      </c>
      <c r="W20" s="34">
        <v>50</v>
      </c>
      <c r="X20" s="34">
        <v>180</v>
      </c>
    </row>
    <row r="21" spans="2:24" ht="22.5" customHeight="1" x14ac:dyDescent="0.25">
      <c r="B21" s="6" t="s">
        <v>90</v>
      </c>
      <c r="C21" s="29" t="str">
        <f t="shared" si="1"/>
        <v/>
      </c>
      <c r="H21" s="31">
        <v>30</v>
      </c>
      <c r="I21" s="31">
        <v>40</v>
      </c>
      <c r="J21" s="32">
        <v>90</v>
      </c>
      <c r="K21" s="32">
        <v>50</v>
      </c>
      <c r="L21" s="32">
        <v>180</v>
      </c>
      <c r="M21" s="8"/>
      <c r="N21" s="6" t="s">
        <v>90</v>
      </c>
      <c r="O21" s="29">
        <f t="shared" si="0"/>
        <v>50</v>
      </c>
      <c r="R21" s="22">
        <v>7</v>
      </c>
      <c r="T21" s="37">
        <v>30</v>
      </c>
      <c r="U21" s="37">
        <v>40</v>
      </c>
      <c r="V21" s="32">
        <v>90</v>
      </c>
      <c r="W21" s="32">
        <v>50</v>
      </c>
      <c r="X21" s="32">
        <v>180</v>
      </c>
    </row>
    <row r="22" spans="2:24" ht="22.5" customHeight="1" x14ac:dyDescent="0.25">
      <c r="B22" s="6" t="s">
        <v>91</v>
      </c>
      <c r="C22" s="29">
        <f t="shared" si="1"/>
        <v>60</v>
      </c>
      <c r="E22" s="22">
        <v>15</v>
      </c>
      <c r="H22" s="31">
        <v>30</v>
      </c>
      <c r="I22" s="31">
        <v>50</v>
      </c>
      <c r="J22" s="32">
        <v>60</v>
      </c>
      <c r="K22" s="32">
        <v>50</v>
      </c>
      <c r="L22" s="32">
        <v>180</v>
      </c>
      <c r="M22" s="8"/>
      <c r="N22" s="6" t="s">
        <v>91</v>
      </c>
      <c r="O22" s="29">
        <f t="shared" si="0"/>
        <v>50</v>
      </c>
      <c r="R22" s="22">
        <v>11</v>
      </c>
      <c r="T22" s="37">
        <v>30</v>
      </c>
      <c r="U22" s="37">
        <v>50</v>
      </c>
      <c r="V22" s="32">
        <v>60</v>
      </c>
      <c r="W22" s="32">
        <v>50</v>
      </c>
      <c r="X22" s="32">
        <v>180</v>
      </c>
    </row>
    <row r="23" spans="2:24" ht="22.5" customHeight="1" x14ac:dyDescent="0.25">
      <c r="B23" s="6" t="s">
        <v>92</v>
      </c>
      <c r="C23" s="29" t="str">
        <f t="shared" si="1"/>
        <v/>
      </c>
      <c r="H23" s="31">
        <v>75</v>
      </c>
      <c r="I23" s="31">
        <v>80</v>
      </c>
      <c r="J23" s="32">
        <v>60</v>
      </c>
      <c r="K23" s="32">
        <v>50</v>
      </c>
      <c r="L23" s="32">
        <v>180</v>
      </c>
      <c r="M23" s="8"/>
      <c r="N23" s="6" t="s">
        <v>92</v>
      </c>
      <c r="O23" s="29" t="str">
        <f t="shared" si="0"/>
        <v/>
      </c>
      <c r="T23" s="37">
        <v>75</v>
      </c>
      <c r="U23" s="37">
        <v>80</v>
      </c>
      <c r="V23" s="32">
        <v>60</v>
      </c>
      <c r="W23" s="32">
        <v>50</v>
      </c>
      <c r="X23" s="32">
        <v>180</v>
      </c>
    </row>
    <row r="24" spans="2:24" ht="22.5" customHeight="1" x14ac:dyDescent="0.25">
      <c r="B24" s="6" t="s">
        <v>72</v>
      </c>
      <c r="C24" s="29">
        <f t="shared" si="1"/>
        <v>120</v>
      </c>
      <c r="E24" s="22">
        <v>20</v>
      </c>
      <c r="H24" s="31">
        <v>8</v>
      </c>
      <c r="I24" s="31">
        <v>10</v>
      </c>
      <c r="J24" s="32">
        <v>120</v>
      </c>
      <c r="K24" s="32">
        <v>45</v>
      </c>
      <c r="L24" s="32">
        <v>195</v>
      </c>
      <c r="M24" s="8"/>
      <c r="N24" s="6" t="s">
        <v>72</v>
      </c>
      <c r="O24" s="29" t="str">
        <f t="shared" si="0"/>
        <v/>
      </c>
      <c r="T24" s="37">
        <v>8</v>
      </c>
      <c r="U24" s="37">
        <v>10</v>
      </c>
      <c r="V24" s="32">
        <v>120</v>
      </c>
      <c r="W24" s="32">
        <v>45</v>
      </c>
      <c r="X24" s="32">
        <v>195</v>
      </c>
    </row>
    <row r="25" spans="2:24" ht="22.5" customHeight="1" x14ac:dyDescent="0.25">
      <c r="B25" s="6" t="s">
        <v>73</v>
      </c>
      <c r="C25" s="29" t="str">
        <f t="shared" si="1"/>
        <v/>
      </c>
      <c r="D25" s="23">
        <v>1.67</v>
      </c>
      <c r="H25" s="31">
        <v>22</v>
      </c>
      <c r="I25" s="31">
        <v>24</v>
      </c>
      <c r="J25" s="32">
        <v>120</v>
      </c>
      <c r="K25" s="32">
        <v>45</v>
      </c>
      <c r="L25" s="32">
        <v>135</v>
      </c>
      <c r="M25" s="8"/>
      <c r="N25" s="6" t="s">
        <v>73</v>
      </c>
      <c r="O25" s="29">
        <f t="shared" si="0"/>
        <v>120</v>
      </c>
      <c r="P25" s="23">
        <v>1.67</v>
      </c>
      <c r="Q25" s="22">
        <v>20</v>
      </c>
      <c r="T25" s="37">
        <v>22</v>
      </c>
      <c r="U25" s="37">
        <v>24</v>
      </c>
      <c r="V25" s="32">
        <v>120</v>
      </c>
      <c r="W25" s="32">
        <v>45</v>
      </c>
      <c r="X25" s="32">
        <v>135</v>
      </c>
    </row>
    <row r="26" spans="2:24" ht="22.5" customHeight="1" x14ac:dyDescent="0.25">
      <c r="B26" s="6" t="s">
        <v>75</v>
      </c>
      <c r="C26" s="29" t="str">
        <f t="shared" si="1"/>
        <v/>
      </c>
      <c r="H26" s="31">
        <v>14</v>
      </c>
      <c r="I26" s="31">
        <v>20</v>
      </c>
      <c r="J26" s="32">
        <v>120</v>
      </c>
      <c r="K26" s="32">
        <v>45</v>
      </c>
      <c r="L26" s="32">
        <v>75</v>
      </c>
      <c r="M26" s="8"/>
      <c r="N26" s="6" t="s">
        <v>75</v>
      </c>
      <c r="O26" s="29">
        <f t="shared" si="0"/>
        <v>45</v>
      </c>
      <c r="P26" s="23">
        <v>3</v>
      </c>
      <c r="R26" s="22">
        <v>15</v>
      </c>
      <c r="T26" s="37">
        <v>14</v>
      </c>
      <c r="U26" s="37">
        <v>20</v>
      </c>
      <c r="V26" s="32">
        <v>120</v>
      </c>
      <c r="W26" s="32">
        <v>45</v>
      </c>
      <c r="X26" s="32">
        <v>75</v>
      </c>
    </row>
    <row r="27" spans="2:24" ht="22.5" customHeight="1" x14ac:dyDescent="0.25">
      <c r="B27" s="6"/>
      <c r="M27" s="8"/>
    </row>
    <row r="28" spans="2:24" ht="22.5" customHeight="1" x14ac:dyDescent="0.25">
      <c r="B28" s="6"/>
      <c r="M28" s="8"/>
    </row>
    <row r="29" spans="2:24" ht="22.5" customHeight="1" x14ac:dyDescent="0.25">
      <c r="B29" s="6"/>
      <c r="M29" s="8"/>
    </row>
    <row r="30" spans="2:24" ht="22.5" customHeight="1" x14ac:dyDescent="0.25">
      <c r="B30" s="6"/>
      <c r="M30" s="8"/>
    </row>
    <row r="31" spans="2:24" ht="22.5" customHeight="1" x14ac:dyDescent="0.25">
      <c r="B31" s="17" t="s">
        <v>116</v>
      </c>
      <c r="C31" s="30"/>
      <c r="D31" s="25"/>
      <c r="E31" s="27"/>
      <c r="F31" s="27"/>
      <c r="H31" s="35"/>
      <c r="I31" s="35"/>
      <c r="J31" s="36"/>
      <c r="K31" s="36"/>
      <c r="L31" s="36"/>
      <c r="M31" s="8" t="s">
        <v>114</v>
      </c>
      <c r="N31" s="17" t="s">
        <v>115</v>
      </c>
      <c r="O31" s="27"/>
      <c r="P31" s="25"/>
      <c r="Q31" s="27"/>
      <c r="R31" s="27"/>
      <c r="T31" s="39"/>
      <c r="U31" s="39"/>
      <c r="V31" s="36"/>
      <c r="W31" s="36"/>
      <c r="X31" s="3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9A4F-8156-4878-A54D-C86E08EA15C1}">
  <dimension ref="A1:O21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19.42578125" style="9" customWidth="1"/>
    <col min="2" max="2" width="21" style="9" customWidth="1"/>
    <col min="3" max="3" width="67.28515625" style="9" customWidth="1"/>
    <col min="4" max="4" width="59.85546875" style="9" customWidth="1"/>
    <col min="5" max="6" width="11.42578125" style="9"/>
    <col min="7" max="10" width="11.42578125" style="9" hidden="1" customWidth="1"/>
    <col min="11" max="11" width="0" style="9" hidden="1" customWidth="1"/>
    <col min="12" max="16384" width="11.42578125" style="9"/>
  </cols>
  <sheetData>
    <row r="1" spans="1:15" s="12" customFormat="1" ht="30.75" customHeight="1" x14ac:dyDescent="0.25">
      <c r="A1" s="13" t="s">
        <v>93</v>
      </c>
      <c r="B1" s="13" t="s">
        <v>94</v>
      </c>
      <c r="C1" s="13" t="s">
        <v>95</v>
      </c>
      <c r="D1" s="13" t="s">
        <v>96</v>
      </c>
      <c r="E1" s="14" t="s">
        <v>97</v>
      </c>
      <c r="F1" s="14" t="s">
        <v>98</v>
      </c>
      <c r="G1" s="14" t="s">
        <v>99</v>
      </c>
      <c r="H1" s="14" t="s">
        <v>100</v>
      </c>
      <c r="I1" s="14" t="s">
        <v>101</v>
      </c>
      <c r="J1" s="14" t="s">
        <v>102</v>
      </c>
      <c r="K1" s="14" t="s">
        <v>103</v>
      </c>
      <c r="L1" s="14" t="s">
        <v>104</v>
      </c>
      <c r="M1" s="14" t="s">
        <v>105</v>
      </c>
      <c r="N1" s="14" t="s">
        <v>106</v>
      </c>
      <c r="O1" s="14" t="s">
        <v>107</v>
      </c>
    </row>
    <row r="2" spans="1:15" ht="19.5" customHeight="1" x14ac:dyDescent="0.25">
      <c r="A2" s="10">
        <v>6010130</v>
      </c>
      <c r="B2" s="10" t="s">
        <v>61</v>
      </c>
      <c r="C2" s="9" t="s">
        <v>62</v>
      </c>
      <c r="D2" s="9" t="s">
        <v>63</v>
      </c>
      <c r="E2" s="9">
        <v>40</v>
      </c>
      <c r="F2" s="9">
        <v>30</v>
      </c>
      <c r="G2" s="9">
        <v>18</v>
      </c>
      <c r="H2" s="9">
        <v>18</v>
      </c>
      <c r="I2" s="9">
        <v>0</v>
      </c>
      <c r="J2" s="9">
        <v>0</v>
      </c>
      <c r="K2" s="9">
        <v>18</v>
      </c>
      <c r="L2" s="9">
        <v>90</v>
      </c>
      <c r="M2" s="9">
        <v>50</v>
      </c>
      <c r="N2" s="9">
        <v>180</v>
      </c>
      <c r="O2" s="9">
        <v>0.9</v>
      </c>
    </row>
    <row r="3" spans="1:15" ht="19.5" customHeight="1" x14ac:dyDescent="0.25">
      <c r="A3" s="10">
        <v>6012340</v>
      </c>
      <c r="B3" s="10" t="s">
        <v>65</v>
      </c>
      <c r="C3" s="9" t="s">
        <v>66</v>
      </c>
      <c r="D3" s="9" t="s">
        <v>67</v>
      </c>
      <c r="E3" s="9">
        <v>50</v>
      </c>
      <c r="F3" s="9">
        <v>30</v>
      </c>
      <c r="G3" s="9">
        <v>38</v>
      </c>
      <c r="H3" s="9">
        <v>38</v>
      </c>
      <c r="I3" s="9">
        <v>0</v>
      </c>
      <c r="J3" s="9">
        <v>0</v>
      </c>
      <c r="K3" s="9">
        <v>38</v>
      </c>
      <c r="L3" s="9">
        <v>60</v>
      </c>
      <c r="M3" s="9">
        <v>50</v>
      </c>
      <c r="N3" s="9">
        <v>180</v>
      </c>
      <c r="O3" s="9">
        <v>0.61</v>
      </c>
    </row>
    <row r="4" spans="1:15" ht="19.5" customHeight="1" x14ac:dyDescent="0.25">
      <c r="A4" s="10">
        <v>6015100</v>
      </c>
      <c r="B4" s="10" t="s">
        <v>29</v>
      </c>
      <c r="C4" s="9" t="s">
        <v>30</v>
      </c>
      <c r="D4" s="9" t="s">
        <v>31</v>
      </c>
      <c r="E4" s="9">
        <v>41</v>
      </c>
      <c r="F4" s="9">
        <v>25</v>
      </c>
      <c r="G4" s="9">
        <v>48</v>
      </c>
      <c r="H4" s="9">
        <v>48</v>
      </c>
      <c r="I4" s="9">
        <v>0</v>
      </c>
      <c r="J4" s="9">
        <v>0</v>
      </c>
      <c r="K4" s="9">
        <v>48</v>
      </c>
      <c r="L4" s="9">
        <v>92</v>
      </c>
      <c r="M4" s="9">
        <v>42</v>
      </c>
      <c r="N4" s="9">
        <v>195</v>
      </c>
      <c r="O4" s="9">
        <v>0.81</v>
      </c>
    </row>
    <row r="5" spans="1:15" ht="19.5" customHeight="1" x14ac:dyDescent="0.25">
      <c r="A5" s="10">
        <v>6110110</v>
      </c>
      <c r="B5" s="10" t="s">
        <v>13</v>
      </c>
      <c r="C5" s="9" t="s">
        <v>14</v>
      </c>
      <c r="D5" s="9" t="s">
        <v>15</v>
      </c>
      <c r="E5" s="9">
        <v>70</v>
      </c>
      <c r="F5" s="9">
        <v>61</v>
      </c>
      <c r="G5" s="9">
        <v>80</v>
      </c>
      <c r="H5" s="9">
        <v>80</v>
      </c>
      <c r="I5" s="9">
        <v>0</v>
      </c>
      <c r="J5" s="9">
        <v>0</v>
      </c>
      <c r="K5" s="9">
        <v>80</v>
      </c>
      <c r="L5" s="9">
        <v>92</v>
      </c>
      <c r="M5" s="9">
        <v>42</v>
      </c>
      <c r="N5" s="9">
        <v>195</v>
      </c>
      <c r="O5" s="9">
        <v>0.81</v>
      </c>
    </row>
    <row r="6" spans="1:15" ht="19.5" customHeight="1" x14ac:dyDescent="0.25">
      <c r="A6" s="10">
        <v>6110111</v>
      </c>
      <c r="B6" s="10" t="s">
        <v>17</v>
      </c>
      <c r="C6" s="9" t="s">
        <v>18</v>
      </c>
      <c r="D6" s="9" t="s">
        <v>19</v>
      </c>
      <c r="E6" s="9">
        <v>27</v>
      </c>
      <c r="F6" s="9">
        <v>20</v>
      </c>
      <c r="G6" s="9">
        <v>48</v>
      </c>
      <c r="H6" s="9">
        <v>48</v>
      </c>
      <c r="I6" s="9">
        <v>0</v>
      </c>
      <c r="J6" s="9">
        <v>0</v>
      </c>
      <c r="K6" s="9">
        <v>48</v>
      </c>
      <c r="L6" s="9">
        <v>92</v>
      </c>
      <c r="M6" s="9">
        <v>42</v>
      </c>
      <c r="N6" s="9">
        <v>195</v>
      </c>
      <c r="O6" s="9">
        <v>0.81</v>
      </c>
    </row>
    <row r="7" spans="1:15" ht="19.5" customHeight="1" x14ac:dyDescent="0.25">
      <c r="A7" s="10">
        <v>6110120</v>
      </c>
      <c r="B7" s="10" t="s">
        <v>21</v>
      </c>
      <c r="C7" s="9" t="s">
        <v>14</v>
      </c>
      <c r="D7" s="9" t="s">
        <v>15</v>
      </c>
      <c r="E7" s="9">
        <v>50</v>
      </c>
      <c r="F7" s="9">
        <v>35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80</v>
      </c>
      <c r="M7" s="9">
        <v>38</v>
      </c>
      <c r="N7" s="9">
        <v>180</v>
      </c>
      <c r="O7" s="9">
        <v>0.62</v>
      </c>
    </row>
    <row r="8" spans="1:15" ht="19.5" customHeight="1" x14ac:dyDescent="0.25">
      <c r="A8" s="10">
        <v>6110138</v>
      </c>
      <c r="B8" s="10" t="s">
        <v>43</v>
      </c>
      <c r="C8" s="9" t="s">
        <v>40</v>
      </c>
      <c r="D8" s="9" t="s">
        <v>41</v>
      </c>
      <c r="E8" s="9">
        <v>15</v>
      </c>
      <c r="F8" s="9">
        <v>12</v>
      </c>
      <c r="G8" s="9">
        <v>17</v>
      </c>
      <c r="H8" s="9">
        <v>17</v>
      </c>
      <c r="I8" s="9">
        <v>0</v>
      </c>
      <c r="J8" s="9">
        <v>0</v>
      </c>
      <c r="K8" s="9">
        <v>17</v>
      </c>
      <c r="L8" s="9">
        <v>80</v>
      </c>
      <c r="M8" s="9">
        <v>38</v>
      </c>
      <c r="N8" s="9">
        <v>100</v>
      </c>
      <c r="O8" s="9">
        <v>0.35</v>
      </c>
    </row>
    <row r="9" spans="1:15" ht="19.5" customHeight="1" x14ac:dyDescent="0.25">
      <c r="A9" s="10">
        <v>6110139</v>
      </c>
      <c r="B9" s="10" t="s">
        <v>39</v>
      </c>
      <c r="C9" s="9" t="s">
        <v>40</v>
      </c>
      <c r="D9" s="9" t="s">
        <v>41</v>
      </c>
      <c r="E9" s="9">
        <v>17</v>
      </c>
      <c r="F9" s="9">
        <v>15</v>
      </c>
      <c r="G9" s="9">
        <v>6</v>
      </c>
      <c r="H9" s="9">
        <v>6</v>
      </c>
      <c r="I9" s="9">
        <v>0</v>
      </c>
      <c r="J9" s="9">
        <v>0</v>
      </c>
      <c r="K9" s="9">
        <v>6</v>
      </c>
      <c r="L9" s="9">
        <v>92</v>
      </c>
      <c r="M9" s="9">
        <v>42</v>
      </c>
      <c r="N9" s="9">
        <v>120</v>
      </c>
      <c r="O9" s="9">
        <v>0.5</v>
      </c>
    </row>
    <row r="10" spans="1:15" ht="19.5" customHeight="1" x14ac:dyDescent="0.25">
      <c r="A10" s="11">
        <v>6110140</v>
      </c>
      <c r="B10" s="10" t="s">
        <v>33</v>
      </c>
      <c r="C10" s="9" t="s">
        <v>34</v>
      </c>
      <c r="D10" s="9" t="s">
        <v>35</v>
      </c>
      <c r="E10" s="9">
        <v>76</v>
      </c>
      <c r="F10" s="9">
        <v>30</v>
      </c>
      <c r="G10" s="9">
        <v>63</v>
      </c>
      <c r="H10" s="9">
        <v>63</v>
      </c>
      <c r="I10" s="9">
        <v>0</v>
      </c>
      <c r="J10" s="9">
        <v>0</v>
      </c>
      <c r="K10" s="9">
        <v>63</v>
      </c>
      <c r="L10" s="9">
        <v>92</v>
      </c>
      <c r="M10" s="9">
        <v>42</v>
      </c>
      <c r="N10" s="9">
        <v>195</v>
      </c>
      <c r="O10" s="9">
        <v>0.81</v>
      </c>
    </row>
    <row r="11" spans="1:15" ht="19.5" customHeight="1" x14ac:dyDescent="0.25">
      <c r="A11" s="10">
        <v>6110141</v>
      </c>
      <c r="B11" s="10" t="s">
        <v>37</v>
      </c>
      <c r="C11" s="9" t="s">
        <v>34</v>
      </c>
      <c r="D11" s="9" t="s">
        <v>35</v>
      </c>
      <c r="E11" s="9">
        <v>30</v>
      </c>
      <c r="F11" s="9">
        <v>20</v>
      </c>
      <c r="G11" s="9">
        <v>24</v>
      </c>
      <c r="H11" s="9">
        <v>24</v>
      </c>
      <c r="I11" s="9">
        <v>0</v>
      </c>
      <c r="J11" s="9">
        <v>0</v>
      </c>
      <c r="K11" s="9">
        <v>24</v>
      </c>
      <c r="L11" s="9">
        <v>80</v>
      </c>
      <c r="M11" s="9">
        <v>38</v>
      </c>
      <c r="N11" s="9">
        <v>180</v>
      </c>
      <c r="O11" s="9">
        <v>0.62</v>
      </c>
    </row>
    <row r="12" spans="1:15" ht="19.5" customHeight="1" x14ac:dyDescent="0.25">
      <c r="A12" s="10">
        <v>6110145</v>
      </c>
      <c r="B12" s="10" t="s">
        <v>45</v>
      </c>
      <c r="C12" s="9" t="s">
        <v>46</v>
      </c>
      <c r="D12" s="9" t="s">
        <v>47</v>
      </c>
      <c r="E12" s="9">
        <v>40</v>
      </c>
      <c r="F12" s="9">
        <v>20</v>
      </c>
      <c r="G12" s="9">
        <v>16</v>
      </c>
      <c r="H12" s="9">
        <v>16</v>
      </c>
      <c r="I12" s="9">
        <v>0</v>
      </c>
      <c r="J12" s="9">
        <v>0</v>
      </c>
      <c r="K12" s="9">
        <v>16</v>
      </c>
      <c r="L12" s="9">
        <v>100</v>
      </c>
      <c r="M12" s="9">
        <v>42</v>
      </c>
      <c r="N12" s="9">
        <v>195</v>
      </c>
      <c r="O12" s="9">
        <v>0.92</v>
      </c>
    </row>
    <row r="13" spans="1:15" ht="19.5" customHeight="1" x14ac:dyDescent="0.25">
      <c r="A13" s="10">
        <v>6110146</v>
      </c>
      <c r="B13" s="10" t="s">
        <v>49</v>
      </c>
      <c r="C13" s="9" t="s">
        <v>50</v>
      </c>
      <c r="D13" s="9" t="s">
        <v>51</v>
      </c>
      <c r="E13" s="9">
        <v>20</v>
      </c>
      <c r="F13" s="9">
        <v>10</v>
      </c>
      <c r="G13" s="9">
        <v>6</v>
      </c>
      <c r="H13" s="9">
        <v>6</v>
      </c>
      <c r="I13" s="9">
        <v>0</v>
      </c>
      <c r="J13" s="9">
        <v>0</v>
      </c>
      <c r="K13" s="9">
        <v>6</v>
      </c>
      <c r="L13" s="9">
        <v>92</v>
      </c>
      <c r="M13" s="9">
        <v>42</v>
      </c>
      <c r="N13" s="9">
        <v>195</v>
      </c>
      <c r="O13" s="9">
        <v>0.92</v>
      </c>
    </row>
    <row r="14" spans="1:15" ht="19.5" customHeight="1" x14ac:dyDescent="0.25">
      <c r="A14" s="10">
        <v>6110150</v>
      </c>
      <c r="B14" s="10" t="s">
        <v>23</v>
      </c>
      <c r="C14" s="9" t="s">
        <v>24</v>
      </c>
      <c r="D14" s="9" t="s">
        <v>25</v>
      </c>
      <c r="E14" s="9">
        <v>15</v>
      </c>
      <c r="F14" s="9">
        <v>12</v>
      </c>
      <c r="G14" s="9">
        <v>11</v>
      </c>
      <c r="H14" s="9">
        <v>11</v>
      </c>
      <c r="I14" s="9">
        <v>0</v>
      </c>
      <c r="J14" s="9">
        <v>0</v>
      </c>
      <c r="K14" s="9">
        <v>11</v>
      </c>
      <c r="L14" s="9">
        <v>92</v>
      </c>
      <c r="M14" s="9">
        <v>42</v>
      </c>
      <c r="N14" s="9">
        <v>120</v>
      </c>
      <c r="O14" s="9">
        <v>0.5</v>
      </c>
    </row>
    <row r="15" spans="1:15" ht="19.5" customHeight="1" x14ac:dyDescent="0.25">
      <c r="A15" s="10">
        <v>6110160</v>
      </c>
      <c r="B15" s="10" t="s">
        <v>27</v>
      </c>
      <c r="C15" s="9" t="s">
        <v>24</v>
      </c>
      <c r="D15" s="9" t="s">
        <v>25</v>
      </c>
      <c r="E15" s="9">
        <v>16</v>
      </c>
      <c r="F15" s="9">
        <v>11</v>
      </c>
      <c r="G15" s="9">
        <v>24</v>
      </c>
      <c r="H15" s="9">
        <v>24</v>
      </c>
      <c r="I15" s="9">
        <v>0</v>
      </c>
      <c r="J15" s="9">
        <v>0</v>
      </c>
      <c r="K15" s="9">
        <v>24</v>
      </c>
      <c r="L15" s="9">
        <v>80</v>
      </c>
      <c r="M15" s="9">
        <v>38</v>
      </c>
      <c r="N15" s="9">
        <v>100</v>
      </c>
      <c r="O15" s="9">
        <v>0.35</v>
      </c>
    </row>
    <row r="16" spans="1:15" ht="19.5" customHeight="1" x14ac:dyDescent="0.25">
      <c r="A16" s="10">
        <v>6111100</v>
      </c>
      <c r="B16" s="10" t="s">
        <v>1</v>
      </c>
      <c r="C16" s="9" t="s">
        <v>2</v>
      </c>
      <c r="D16" s="9" t="s">
        <v>3</v>
      </c>
      <c r="E16" s="9">
        <v>10</v>
      </c>
      <c r="F16" s="9">
        <v>8</v>
      </c>
      <c r="G16" s="9">
        <v>14</v>
      </c>
      <c r="H16" s="9">
        <v>14</v>
      </c>
      <c r="I16" s="9">
        <v>0</v>
      </c>
      <c r="J16" s="9">
        <v>0</v>
      </c>
      <c r="K16" s="9">
        <v>14</v>
      </c>
      <c r="L16" s="9">
        <v>120</v>
      </c>
      <c r="M16" s="9">
        <v>45</v>
      </c>
      <c r="N16" s="9">
        <v>195</v>
      </c>
      <c r="O16" s="9">
        <v>1.1200000000000001</v>
      </c>
    </row>
    <row r="17" spans="1:15" ht="19.5" customHeight="1" x14ac:dyDescent="0.25">
      <c r="A17" s="10">
        <v>6111120</v>
      </c>
      <c r="B17" s="10" t="s">
        <v>5</v>
      </c>
      <c r="C17" s="9" t="s">
        <v>6</v>
      </c>
      <c r="D17" s="9" t="s">
        <v>7</v>
      </c>
      <c r="E17" s="9">
        <v>24</v>
      </c>
      <c r="F17" s="9">
        <v>22</v>
      </c>
      <c r="G17" s="9">
        <v>4</v>
      </c>
      <c r="H17" s="9">
        <v>4</v>
      </c>
      <c r="I17" s="9">
        <v>0</v>
      </c>
      <c r="J17" s="9">
        <v>0</v>
      </c>
      <c r="K17" s="9">
        <v>4</v>
      </c>
      <c r="L17" s="9">
        <v>120</v>
      </c>
      <c r="M17" s="9">
        <v>45</v>
      </c>
      <c r="N17" s="9">
        <v>135</v>
      </c>
      <c r="O17" s="9">
        <v>0.78</v>
      </c>
    </row>
    <row r="18" spans="1:15" ht="19.5" customHeight="1" x14ac:dyDescent="0.25">
      <c r="A18" s="10">
        <v>6111150</v>
      </c>
      <c r="B18" s="10" t="s">
        <v>9</v>
      </c>
      <c r="C18" s="9" t="s">
        <v>10</v>
      </c>
      <c r="D18" s="9" t="s">
        <v>11</v>
      </c>
      <c r="E18" s="9">
        <v>20</v>
      </c>
      <c r="F18" s="9">
        <v>14</v>
      </c>
      <c r="G18" s="9">
        <v>8</v>
      </c>
      <c r="H18" s="9">
        <v>8</v>
      </c>
      <c r="I18" s="9">
        <v>0</v>
      </c>
      <c r="J18" s="9">
        <v>0</v>
      </c>
      <c r="K18" s="9">
        <v>8</v>
      </c>
      <c r="L18" s="9">
        <v>60</v>
      </c>
      <c r="M18" s="9">
        <v>50</v>
      </c>
      <c r="N18" s="9">
        <v>180</v>
      </c>
      <c r="O18" s="9">
        <v>0.57999999999999996</v>
      </c>
    </row>
    <row r="19" spans="1:15" ht="19.5" customHeight="1" x14ac:dyDescent="0.25">
      <c r="A19" s="10" t="s">
        <v>52</v>
      </c>
      <c r="B19" s="10" t="s">
        <v>53</v>
      </c>
      <c r="C19" s="9" t="s">
        <v>54</v>
      </c>
      <c r="D19" s="9" t="s">
        <v>55</v>
      </c>
      <c r="E19" s="9">
        <v>350</v>
      </c>
      <c r="F19" s="9">
        <v>300</v>
      </c>
      <c r="G19" s="9">
        <v>92</v>
      </c>
      <c r="H19" s="9">
        <v>92</v>
      </c>
      <c r="I19" s="9">
        <v>0</v>
      </c>
      <c r="J19" s="9">
        <v>0</v>
      </c>
      <c r="K19" s="9">
        <v>92</v>
      </c>
      <c r="L19" s="9">
        <v>60</v>
      </c>
      <c r="M19" s="9">
        <v>50</v>
      </c>
      <c r="N19" s="9">
        <v>180</v>
      </c>
      <c r="O19" s="9">
        <v>0.57999999999999996</v>
      </c>
    </row>
    <row r="20" spans="1:15" ht="19.5" customHeight="1" x14ac:dyDescent="0.25">
      <c r="A20" s="10" t="s">
        <v>56</v>
      </c>
      <c r="B20" s="10" t="s">
        <v>57</v>
      </c>
      <c r="C20" s="9" t="s">
        <v>58</v>
      </c>
      <c r="D20" s="9" t="s">
        <v>59</v>
      </c>
      <c r="E20" s="9">
        <v>60</v>
      </c>
      <c r="F20" s="9">
        <v>53</v>
      </c>
      <c r="G20" s="9">
        <v>62</v>
      </c>
      <c r="H20" s="9">
        <v>62</v>
      </c>
      <c r="I20" s="9">
        <v>0</v>
      </c>
      <c r="J20" s="9">
        <v>0</v>
      </c>
      <c r="K20" s="9">
        <v>62</v>
      </c>
      <c r="L20" s="9">
        <v>60</v>
      </c>
      <c r="M20" s="9">
        <v>50</v>
      </c>
      <c r="N20" s="9">
        <v>180</v>
      </c>
      <c r="O20" s="9">
        <v>0.57999999999999996</v>
      </c>
    </row>
    <row r="21" spans="1:15" ht="19.5" customHeight="1" x14ac:dyDescent="0.25">
      <c r="A21" s="10" t="s">
        <v>68</v>
      </c>
      <c r="B21" s="10" t="s">
        <v>69</v>
      </c>
      <c r="C21" s="9" t="s">
        <v>70</v>
      </c>
      <c r="D21" s="9" t="s">
        <v>71</v>
      </c>
      <c r="E21" s="9">
        <v>80</v>
      </c>
      <c r="F21" s="9">
        <v>75</v>
      </c>
      <c r="G21" s="9">
        <v>64</v>
      </c>
      <c r="H21" s="9">
        <v>64</v>
      </c>
      <c r="I21" s="9">
        <v>0</v>
      </c>
      <c r="J21" s="9">
        <v>0</v>
      </c>
      <c r="K21" s="9">
        <v>64</v>
      </c>
      <c r="L21" s="9">
        <v>60</v>
      </c>
      <c r="M21" s="9">
        <v>50</v>
      </c>
      <c r="N21" s="9">
        <v>180</v>
      </c>
      <c r="O21" s="9">
        <v>0.57999999999999996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A577-3D81-4FB5-B7C2-B670E1672B01}">
  <dimension ref="A3:E24"/>
  <sheetViews>
    <sheetView workbookViewId="0">
      <selection activeCell="C29" sqref="C29"/>
    </sheetView>
  </sheetViews>
  <sheetFormatPr baseColWidth="10" defaultRowHeight="15" x14ac:dyDescent="0.25"/>
  <cols>
    <col min="1" max="1" width="19.42578125" customWidth="1"/>
    <col min="2" max="2" width="21" customWidth="1"/>
    <col min="3" max="3" width="36.28515625" style="5" customWidth="1"/>
    <col min="4" max="4" width="67.28515625" customWidth="1"/>
    <col min="5" max="5" width="59.85546875" bestFit="1" customWidth="1"/>
  </cols>
  <sheetData>
    <row r="3" spans="1:5" x14ac:dyDescent="0.25">
      <c r="A3" t="s">
        <v>74</v>
      </c>
    </row>
    <row r="5" spans="1:5" x14ac:dyDescent="0.25">
      <c r="A5" s="1" t="s">
        <v>0</v>
      </c>
      <c r="B5" s="1" t="s">
        <v>1</v>
      </c>
      <c r="C5" s="1" t="s">
        <v>72</v>
      </c>
      <c r="D5" t="s">
        <v>2</v>
      </c>
      <c r="E5" t="s">
        <v>3</v>
      </c>
    </row>
    <row r="6" spans="1:5" x14ac:dyDescent="0.25">
      <c r="A6" s="2" t="s">
        <v>4</v>
      </c>
      <c r="B6" s="2" t="s">
        <v>5</v>
      </c>
      <c r="C6" s="2" t="s">
        <v>73</v>
      </c>
      <c r="D6" s="3" t="s">
        <v>6</v>
      </c>
      <c r="E6" s="3" t="s">
        <v>7</v>
      </c>
    </row>
    <row r="7" spans="1:5" x14ac:dyDescent="0.25">
      <c r="A7" s="1" t="s">
        <v>8</v>
      </c>
      <c r="B7" s="1" t="s">
        <v>9</v>
      </c>
      <c r="C7" s="1" t="s">
        <v>75</v>
      </c>
      <c r="D7" t="s">
        <v>10</v>
      </c>
      <c r="E7" t="s">
        <v>11</v>
      </c>
    </row>
    <row r="8" spans="1:5" x14ac:dyDescent="0.25">
      <c r="A8" s="2" t="s">
        <v>12</v>
      </c>
      <c r="B8" s="2" t="s">
        <v>13</v>
      </c>
      <c r="C8" s="2" t="s">
        <v>76</v>
      </c>
      <c r="D8" s="3" t="s">
        <v>14</v>
      </c>
      <c r="E8" s="3" t="s">
        <v>15</v>
      </c>
    </row>
    <row r="9" spans="1:5" x14ac:dyDescent="0.25">
      <c r="A9" s="1" t="s">
        <v>16</v>
      </c>
      <c r="B9" s="1" t="s">
        <v>17</v>
      </c>
      <c r="C9" s="1" t="s">
        <v>77</v>
      </c>
      <c r="D9" t="s">
        <v>18</v>
      </c>
      <c r="E9" t="s">
        <v>19</v>
      </c>
    </row>
    <row r="10" spans="1:5" x14ac:dyDescent="0.25">
      <c r="A10" s="2" t="s">
        <v>20</v>
      </c>
      <c r="B10" s="2" t="s">
        <v>21</v>
      </c>
      <c r="C10" s="2" t="s">
        <v>78</v>
      </c>
      <c r="D10" s="3" t="s">
        <v>14</v>
      </c>
      <c r="E10" s="3" t="s">
        <v>15</v>
      </c>
    </row>
    <row r="11" spans="1:5" x14ac:dyDescent="0.25">
      <c r="A11" s="1" t="s">
        <v>22</v>
      </c>
      <c r="B11" s="1" t="s">
        <v>23</v>
      </c>
      <c r="C11" s="1" t="s">
        <v>79</v>
      </c>
      <c r="D11" t="s">
        <v>24</v>
      </c>
      <c r="E11" t="s">
        <v>25</v>
      </c>
    </row>
    <row r="12" spans="1:5" x14ac:dyDescent="0.25">
      <c r="A12" s="2" t="s">
        <v>26</v>
      </c>
      <c r="B12" s="2" t="s">
        <v>27</v>
      </c>
      <c r="C12" s="2" t="s">
        <v>80</v>
      </c>
      <c r="D12" s="3" t="s">
        <v>24</v>
      </c>
      <c r="E12" s="3" t="s">
        <v>25</v>
      </c>
    </row>
    <row r="13" spans="1:5" x14ac:dyDescent="0.25">
      <c r="A13" s="1" t="s">
        <v>28</v>
      </c>
      <c r="B13" s="1" t="s">
        <v>29</v>
      </c>
      <c r="C13" s="1" t="s">
        <v>81</v>
      </c>
      <c r="D13" t="s">
        <v>30</v>
      </c>
      <c r="E13" t="s">
        <v>31</v>
      </c>
    </row>
    <row r="14" spans="1:5" x14ac:dyDescent="0.25">
      <c r="A14" s="2" t="s">
        <v>32</v>
      </c>
      <c r="B14" s="2" t="s">
        <v>33</v>
      </c>
      <c r="C14" s="2" t="s">
        <v>82</v>
      </c>
      <c r="D14" s="3" t="s">
        <v>34</v>
      </c>
      <c r="E14" s="3" t="s">
        <v>35</v>
      </c>
    </row>
    <row r="15" spans="1:5" x14ac:dyDescent="0.25">
      <c r="A15" s="1" t="s">
        <v>36</v>
      </c>
      <c r="B15" s="1" t="s">
        <v>37</v>
      </c>
      <c r="C15" s="1" t="s">
        <v>83</v>
      </c>
      <c r="D15" t="s">
        <v>34</v>
      </c>
      <c r="E15" t="s">
        <v>35</v>
      </c>
    </row>
    <row r="16" spans="1:5" x14ac:dyDescent="0.25">
      <c r="A16" s="2" t="s">
        <v>38</v>
      </c>
      <c r="B16" s="2" t="s">
        <v>39</v>
      </c>
      <c r="C16" s="2" t="s">
        <v>84</v>
      </c>
      <c r="D16" s="3" t="s">
        <v>40</v>
      </c>
      <c r="E16" s="3" t="s">
        <v>41</v>
      </c>
    </row>
    <row r="17" spans="1:5" x14ac:dyDescent="0.25">
      <c r="A17" s="1" t="s">
        <v>42</v>
      </c>
      <c r="B17" s="1" t="s">
        <v>43</v>
      </c>
      <c r="C17" s="1" t="s">
        <v>85</v>
      </c>
      <c r="D17" t="s">
        <v>40</v>
      </c>
      <c r="E17" t="s">
        <v>41</v>
      </c>
    </row>
    <row r="18" spans="1:5" x14ac:dyDescent="0.25">
      <c r="A18" s="2" t="s">
        <v>44</v>
      </c>
      <c r="B18" s="2" t="s">
        <v>45</v>
      </c>
      <c r="C18" s="2" t="s">
        <v>86</v>
      </c>
      <c r="D18" s="3" t="s">
        <v>46</v>
      </c>
      <c r="E18" s="3" t="s">
        <v>47</v>
      </c>
    </row>
    <row r="19" spans="1:5" x14ac:dyDescent="0.25">
      <c r="A19" s="1" t="s">
        <v>48</v>
      </c>
      <c r="B19" s="1" t="s">
        <v>49</v>
      </c>
      <c r="C19" s="1" t="s">
        <v>87</v>
      </c>
      <c r="D19" t="s">
        <v>50</v>
      </c>
      <c r="E19" t="s">
        <v>51</v>
      </c>
    </row>
    <row r="20" spans="1:5" x14ac:dyDescent="0.25">
      <c r="A20" s="2" t="s">
        <v>52</v>
      </c>
      <c r="B20" s="2" t="s">
        <v>53</v>
      </c>
      <c r="C20" s="2" t="s">
        <v>88</v>
      </c>
      <c r="D20" s="3" t="s">
        <v>54</v>
      </c>
      <c r="E20" s="3" t="s">
        <v>55</v>
      </c>
    </row>
    <row r="21" spans="1:5" x14ac:dyDescent="0.25">
      <c r="A21" s="1" t="s">
        <v>56</v>
      </c>
      <c r="B21" s="1" t="s">
        <v>57</v>
      </c>
      <c r="C21" s="1" t="s">
        <v>89</v>
      </c>
      <c r="D21" t="s">
        <v>58</v>
      </c>
      <c r="E21" t="s">
        <v>59</v>
      </c>
    </row>
    <row r="22" spans="1:5" x14ac:dyDescent="0.25">
      <c r="A22" s="2" t="s">
        <v>60</v>
      </c>
      <c r="B22" s="2" t="s">
        <v>61</v>
      </c>
      <c r="C22" s="2" t="s">
        <v>90</v>
      </c>
      <c r="D22" s="3" t="s">
        <v>62</v>
      </c>
      <c r="E22" s="3" t="s">
        <v>63</v>
      </c>
    </row>
    <row r="23" spans="1:5" x14ac:dyDescent="0.25">
      <c r="A23" s="1" t="s">
        <v>64</v>
      </c>
      <c r="B23" s="1" t="s">
        <v>65</v>
      </c>
      <c r="C23" s="1" t="s">
        <v>91</v>
      </c>
      <c r="D23" t="s">
        <v>66</v>
      </c>
      <c r="E23" t="s">
        <v>67</v>
      </c>
    </row>
    <row r="24" spans="1:5" x14ac:dyDescent="0.25">
      <c r="A24" s="2" t="s">
        <v>68</v>
      </c>
      <c r="B24" s="2" t="s">
        <v>69</v>
      </c>
      <c r="C24" s="2" t="s">
        <v>92</v>
      </c>
      <c r="D24" s="3" t="s">
        <v>70</v>
      </c>
      <c r="E24" s="3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PLAN</vt:lpstr>
      <vt:lpstr>Plan calcul</vt:lpstr>
      <vt:lpstr>SCHRANKE</vt:lpstr>
      <vt:lpstr>Feuille définitive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Schmid</dc:creator>
  <cp:lastModifiedBy>Sandra</cp:lastModifiedBy>
  <cp:lastPrinted>2023-05-08T13:04:58Z</cp:lastPrinted>
  <dcterms:created xsi:type="dcterms:W3CDTF">2023-02-23T11:06:01Z</dcterms:created>
  <dcterms:modified xsi:type="dcterms:W3CDTF">2023-05-08T13:06:48Z</dcterms:modified>
</cp:coreProperties>
</file>