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S\Logistics\"/>
    </mc:Choice>
  </mc:AlternateContent>
  <xr:revisionPtr revIDLastSave="0" documentId="13_ncr:1_{59334DC4-36A7-49AA-A694-C5BAD7A10C7A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240759" sheetId="4" r:id="rId1"/>
    <sheet name="Sheet 1" sheetId="1" r:id="rId2"/>
    <sheet name="Feuil1" sheetId="2" r:id="rId3"/>
  </sheets>
  <definedNames>
    <definedName name="_xlnm.Print_Area" localSheetId="1">'Sheet 1'!$A$1:$DB$300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4" l="1"/>
  <c r="L21" i="4"/>
  <c r="L20" i="4"/>
  <c r="L19" i="4"/>
  <c r="L18" i="4"/>
  <c r="L17" i="4"/>
  <c r="L16" i="4"/>
  <c r="L15" i="4"/>
  <c r="L14" i="4"/>
  <c r="L13" i="4"/>
  <c r="L12" i="4"/>
  <c r="L11" i="4"/>
  <c r="L9" i="4"/>
  <c r="L8" i="4"/>
  <c r="L7" i="4"/>
  <c r="L6" i="4"/>
  <c r="K6" i="4"/>
  <c r="L5" i="4"/>
  <c r="L3" i="4"/>
  <c r="L2" i="4"/>
  <c r="L4" i="4"/>
  <c r="K2" i="4"/>
  <c r="K3" i="4"/>
  <c r="J18" i="4"/>
  <c r="J3" i="4"/>
  <c r="K4" i="4"/>
  <c r="K5" i="4"/>
  <c r="K7" i="4"/>
  <c r="K8" i="4"/>
  <c r="K9" i="4"/>
  <c r="K11" i="4"/>
  <c r="K12" i="4"/>
  <c r="K13" i="4"/>
  <c r="K14" i="4"/>
  <c r="K15" i="4"/>
  <c r="K16" i="4"/>
  <c r="K17" i="4"/>
  <c r="K18" i="4"/>
  <c r="K19" i="4"/>
  <c r="K20" i="4"/>
  <c r="K21" i="4"/>
  <c r="J4" i="4"/>
  <c r="J6" i="4"/>
  <c r="J7" i="4"/>
  <c r="J8" i="4"/>
  <c r="J9" i="4"/>
  <c r="J12" i="4"/>
  <c r="J13" i="4"/>
  <c r="J14" i="4"/>
  <c r="J15" i="4"/>
  <c r="J17" i="4"/>
  <c r="J19" i="4"/>
  <c r="J20" i="4"/>
  <c r="J21" i="4"/>
  <c r="I2" i="4"/>
  <c r="J2" i="4" s="1"/>
  <c r="I3" i="4"/>
  <c r="I4" i="4"/>
  <c r="I5" i="4"/>
  <c r="J5" i="4" s="1"/>
  <c r="I6" i="4"/>
  <c r="I7" i="4"/>
  <c r="I8" i="4"/>
  <c r="I9" i="4"/>
  <c r="I11" i="4"/>
  <c r="J11" i="4" s="1"/>
  <c r="I12" i="4"/>
  <c r="I13" i="4"/>
  <c r="I14" i="4"/>
  <c r="I15" i="4"/>
  <c r="I16" i="4"/>
  <c r="J16" i="4" s="1"/>
  <c r="I17" i="4"/>
  <c r="I18" i="4"/>
  <c r="I19" i="4"/>
  <c r="I20" i="4"/>
  <c r="I21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1" i="4"/>
  <c r="N2" i="4"/>
  <c r="H2" i="4"/>
  <c r="H7" i="4"/>
  <c r="H3" i="4"/>
  <c r="H4" i="4"/>
  <c r="H5" i="4"/>
  <c r="H6" i="4"/>
  <c r="H9" i="4"/>
  <c r="H10" i="4"/>
  <c r="H11" i="4"/>
  <c r="H12" i="4"/>
  <c r="H13" i="4"/>
  <c r="H14" i="4"/>
  <c r="H15" i="4"/>
  <c r="H16" i="4"/>
  <c r="H17" i="4"/>
  <c r="H18" i="4"/>
  <c r="H19" i="4"/>
  <c r="H21" i="4"/>
  <c r="J23" i="4" l="1"/>
  <c r="N22" i="4"/>
</calcChain>
</file>

<file path=xl/sharedStrings.xml><?xml version="1.0" encoding="utf-8"?>
<sst xmlns="http://schemas.openxmlformats.org/spreadsheetml/2006/main" count="479" uniqueCount="292">
  <si>
    <t>CONTAINEX
Container-Handelsgesellschaft m.b.H
IZ Nö-Süd Strasse 14
Postfach 36
AT - 2355 Wiener Neudorf</t>
  </si>
  <si>
    <t>Auftragsbestätigung Nr. 240759</t>
  </si>
  <si>
    <t>U / Referenz:</t>
  </si>
  <si>
    <t>Sandra Schmid
Angebot 240696
Angebot, Kostenvoranschlag Nr.240759 - 05.08.2024</t>
  </si>
  <si>
    <t>I / Referenz:</t>
  </si>
  <si>
    <t>FFS Stazione Arbedo
B50000198
Erwin Liebmann</t>
  </si>
  <si>
    <t>Datum:</t>
  </si>
  <si>
    <t>Bezeichnung</t>
  </si>
  <si>
    <t>Code</t>
  </si>
  <si>
    <t>Menge</t>
  </si>
  <si>
    <t>Preis</t>
  </si>
  <si>
    <t>MwSt</t>
  </si>
  <si>
    <t>Betrag</t>
  </si>
  <si>
    <t/>
  </si>
  <si>
    <t>Grosse Anlage</t>
  </si>
  <si>
    <t>UFFICI DIREZIONE INFRA + IM</t>
  </si>
  <si>
    <t>Sala Riunioni 1 + 2 :</t>
  </si>
  <si>
    <t>-</t>
  </si>
  <si>
    <t>Tisch hellgrau - ELENA
HxBxT 750x1800x800mm</t>
  </si>
  <si>
    <t>5118180</t>
  </si>
  <si>
    <t>43</t>
  </si>
  <si>
    <t>Besucherstuhl mit Armlehnen
gepolsterte Sitzfläche, Rückenlehne Mesh,
Gestell verchromt
Stabelbar bis 6 Stühle 
HxBxT 840x560x600mm</t>
  </si>
  <si>
    <t>SIA104</t>
  </si>
  <si>
    <t>40</t>
  </si>
  <si>
    <t>Sitzfläche schwarz ERA C14 / Rücken Mesh schwarz GM8 / Gestell Chrom H</t>
  </si>
  <si>
    <t>Flügeltürenschrank Metall - MICRO
2 Tablare,  2 Ordnerhöhen
Hellgrau RAL 7035
Belastbarkeit max. 20kg/Tablar
HxBxT 1000x800x380mm</t>
  </si>
  <si>
    <t>6110160</t>
  </si>
  <si>
    <t>4</t>
  </si>
  <si>
    <t>Sala pausa + cucina :</t>
  </si>
  <si>
    <t>Tisch hellgrau - ELENA
HxBxT 750x1600x800mm</t>
  </si>
  <si>
    <t>5118160</t>
  </si>
  <si>
    <t>PROMERKA SA –  Chemin de Cousson 23 – 1032 Romanel-sur-Lausanne – Switzerland
T. 0848 797 797 – info@promerka.com –  www.promerkagroup.com
CHE-204.944.906 TVA –  N° PCD 7183-6 –  IBAN CH25 8080 8008 2620 9318 8</t>
  </si>
  <si>
    <t>Seite 2</t>
  </si>
  <si>
    <t>Übertrag von der Seite 1</t>
  </si>
  <si>
    <t>Besucherstuhl Holz - CLARA/2
Gestell Stahl schwarz
stapelbar bis 12 St.
HxLxT 830x550x600mm</t>
  </si>
  <si>
    <t>CLARA2</t>
  </si>
  <si>
    <t>12</t>
  </si>
  <si>
    <t>Ufficio :</t>
  </si>
  <si>
    <t>Bürotisch mit T-Fuss
Tischplatte MFC 25 mm
Farbe: M1 - Weiss
Gestell:  M. Metall silber
HxBxT 740x1600x800mm (Tischgestell für Platten
von 1200-1800      
Gestell T Metall
M - grau-aluminium
HxLxT 715-725x116-1716x700-800mm,
Tischplatte für DZT146
Melamin
HxLxT 1600x800x25mm)</t>
  </si>
  <si>
    <t>DZT146-I-DZP168-
M1M</t>
  </si>
  <si>
    <t>29</t>
  </si>
  <si>
    <t>Tischplatte weiss M1</t>
  </si>
  <si>
    <t>Rollcontainer mit 3 Schubladen - CHICO
Melamin weiss RAL 9016, Griffe MX
Zentralverriegelung mit zwei Schlüsseln
HxBxT 510x415x500mm</t>
  </si>
  <si>
    <t>PSR532M1MX</t>
  </si>
  <si>
    <t>Stiftablage schwarz für PSR532
HxBxT 35x335x235mm</t>
  </si>
  <si>
    <t>ZZZ004</t>
  </si>
  <si>
    <t>Bürodrehstuhl schwarz OFELIA        
Sitzfläche aus Stoff ERA C14 schwarz
Rückenlehne aus Mesh PM1
höhenverstellbare Armlehnen schwarz
5-Stern-Fuss aus schwarzem Polyamid,
Benutzung bis 8h/Tag
Max. Belastung: 110kg
HxLxT 930-1060x680x680mm</t>
  </si>
  <si>
    <t>SUC010+SZZ101-A-
C14GM8</t>
  </si>
  <si>
    <t>30</t>
  </si>
  <si>
    <t>Seite 3</t>
  </si>
  <si>
    <t>Übertrag von der Seite 2</t>
  </si>
  <si>
    <t>Flügeltürenschrank Metall hellgrau - KLEIN
4 Tablare, Zylinderschloss mit 2 Schlüssel
Belastbarkeit max. 20kg/Tablar
HxBxT 1800x800x380mm</t>
  </si>
  <si>
    <t>6110120</t>
  </si>
  <si>
    <t>15</t>
  </si>
  <si>
    <t>Spogliatoio :</t>
  </si>
  <si>
    <t>Garderobenschrank Metall
2 Spinde, grau RAL 7035 mit grauen Türen
HxLxT 1800x600x500mm</t>
  </si>
  <si>
    <t>6010120-7035</t>
  </si>
  <si>
    <t>8</t>
  </si>
  <si>
    <t>Garderobenbank mit Lehne - BIANCA150 
Holz 7 Haken aus Kunststoff PU
HxBxT 1700x1500x400mm</t>
  </si>
  <si>
    <t>6017301-1</t>
  </si>
  <si>
    <t>Essiccatoio / Locale personale / Server e stampanti :</t>
  </si>
  <si>
    <t>Flügeltürenschrank Metall - MICRO
2 Tablare,  2 Ordnerhöhen
Hellgrau RAL 7035
Belastbarkeit max. 20kg/Tablar
HxBxT 1000x800x380mm</t>
  </si>
  <si>
    <t>2</t>
  </si>
  <si>
    <t>Seite 4</t>
  </si>
  <si>
    <t>Übertrag von der Seite 3</t>
  </si>
  <si>
    <t>Zwischensumme</t>
  </si>
  <si>
    <t>Kleine Anlage</t>
  </si>
  <si>
    <t>UFFICI VU :</t>
  </si>
  <si>
    <t>7</t>
  </si>
  <si>
    <t>5</t>
  </si>
  <si>
    <t>Cucina :</t>
  </si>
  <si>
    <t>Seite 5</t>
  </si>
  <si>
    <t>Übertrag von der Seite 4</t>
  </si>
  <si>
    <t>6</t>
  </si>
  <si>
    <t>Total</t>
  </si>
  <si>
    <t>Sonderrabatt :</t>
  </si>
  <si>
    <t>Zusätzlicher Rabatt</t>
  </si>
  <si>
    <t>RAB-SUP-CDE</t>
  </si>
  <si>
    <t>STANDARD PACK
- Lieferung Franko ab CHF 1500.- pro Bestellung
- Lieferung Bordsteinkante</t>
  </si>
  <si>
    <t>STANDARD</t>
  </si>
  <si>
    <t>1</t>
  </si>
  <si>
    <t>PACK PREMIUM
- Montage &amp; Installation bis 1. Etage
- Abfallrückgewinnung / Abfallbeseitigung</t>
  </si>
  <si>
    <t>PREMIUM</t>
  </si>
  <si>
    <t>Lieferadresse:
FFS Stazione Castione-Arbedo
Via Stazione 9
6532 Castione
Contatto in cantiere: Sig Merino Luca 079 635 62 85</t>
  </si>
  <si>
    <t>Lieferzeit: ca. 4-6 Wochen ab Bestellung
ausser Lagerware ca. 7-10 Werktage</t>
  </si>
  <si>
    <t>Seite 6</t>
  </si>
  <si>
    <t>Übertrag von der Seite 5</t>
  </si>
  <si>
    <t>Gewünschter Liefertermin : 29/30.10.2024</t>
  </si>
  <si>
    <t>MwSt. nicht inbegriffen* 8.10% / CHF 48 626.55: CHF 3 938.75</t>
  </si>
  <si>
    <t>Total netto</t>
  </si>
  <si>
    <t>MwSt.</t>
  </si>
  <si>
    <t>Total</t>
  </si>
  <si>
    <t>Zahlung innerhalb von 30 Tagen netto</t>
  </si>
  <si>
    <t>mit bestem Dank</t>
  </si>
  <si>
    <t xml:space="preserve">                                                CONTAINEX</t>
  </si>
  <si>
    <t xml:space="preserve">                                                Container-Handelsgesellschaf</t>
  </si>
  <si>
    <t xml:space="preserve">                                                t m.b.H</t>
  </si>
  <si>
    <t xml:space="preserve">                                                IZ Nö-Süd Strasse 14</t>
  </si>
  <si>
    <t xml:space="preserve">                                                Postfach 36</t>
  </si>
  <si>
    <t xml:space="preserve">                                                AT - 2355 Wiener Neudorf</t>
  </si>
  <si>
    <t xml:space="preserve">     Auftragsbestätigung Nr.</t>
  </si>
  <si>
    <t xml:space="preserve">     U /     Sandra Schmid</t>
  </si>
  <si>
    <t xml:space="preserve">             Angebot 240696</t>
  </si>
  <si>
    <t xml:space="preserve">             Angebot, Kostenvoranschlag Nr.240759 - 05.08.2024</t>
  </si>
  <si>
    <t xml:space="preserve">     I /     FFS Stazione Arbedo</t>
  </si>
  <si>
    <t xml:space="preserve">             B50000198</t>
  </si>
  <si>
    <t xml:space="preserve">             Erwin Liebmann</t>
  </si>
  <si>
    <t xml:space="preserve">     Datum:  20.08</t>
  </si>
  <si>
    <t xml:space="preserve">     Bezeichnung                  Code       Menge  Preis  MwSt  %   Betrag</t>
  </si>
  <si>
    <t xml:space="preserve">     Grosse Anlage</t>
  </si>
  <si>
    <t xml:space="preserve">     UFFICI DIREZIONE INFRA + IM</t>
  </si>
  <si>
    <t xml:space="preserve">     Sala Riunioni 1 + 2 :</t>
  </si>
  <si>
    <t xml:space="preserve">    -Tisch hellgrau - ELENA       5118180     43    176.15 8.1 *    7 574.45</t>
  </si>
  <si>
    <t xml:space="preserve">     HxBxT 750x1800x800mm                                   0%</t>
  </si>
  <si>
    <t xml:space="preserve">    -Besucherstuhl mit            SIA104      40    234.00 8.1 *    9 360.00</t>
  </si>
  <si>
    <t xml:space="preserve">     Armlehnen                                              0%</t>
  </si>
  <si>
    <t xml:space="preserve">     gepolsterte Sitzfläche,</t>
  </si>
  <si>
    <t xml:space="preserve">     Rückenlehne Mesh,</t>
  </si>
  <si>
    <t xml:space="preserve">     Gestell verchromt</t>
  </si>
  <si>
    <t xml:space="preserve">     Stabelbar bis 6 Stühle</t>
  </si>
  <si>
    <t xml:space="preserve">     HxBxT 840x560x600mm</t>
  </si>
  <si>
    <t xml:space="preserve">     Sitzfläche schwarz ERA C14 / Rücken Mesh schwarz GM8 / Gestell</t>
  </si>
  <si>
    <t xml:space="preserve">     Chrom H</t>
  </si>
  <si>
    <t xml:space="preserve">    -Flügeltürenschrank Metall    6110160      4    305.00 8.1 *    1 220.00</t>
  </si>
  <si>
    <t xml:space="preserve">     - MICRO                                                0%</t>
  </si>
  <si>
    <t xml:space="preserve">     2 Tablare,  2 Ordnerhöhen</t>
  </si>
  <si>
    <t xml:space="preserve">     Hellgrau RAL 7035</t>
  </si>
  <si>
    <t xml:space="preserve">     Belastbarkeit max.</t>
  </si>
  <si>
    <t xml:space="preserve">     20kg/Tablar</t>
  </si>
  <si>
    <t xml:space="preserve">     HxBxT 1000x800x380mm</t>
  </si>
  <si>
    <t xml:space="preserve">     PROMERKA SA –  Chemin de Cousson 23 – 1032 Romanel-sur-Lausanne – Switzerla</t>
  </si>
  <si>
    <t xml:space="preserve">     T. 0848 797 797 – info@promerka.com –  www.promerkagroup.com</t>
  </si>
  <si>
    <t xml:space="preserve">     CHE-204.944.906 TVA –  N° PCD 7183-6 –  IBAN CH25 8080 8008 2620 9318 8</t>
  </si>
  <si>
    <t xml:space="preserve">     Datum:                                                          Seite 2</t>
  </si>
  <si>
    <t xml:space="preserve">     Bezeichnung                  Code       Menge  Preis  MwSt      Betrag</t>
  </si>
  <si>
    <t xml:space="preserve">     Übertrag von der Seite 1                                    %        18</t>
  </si>
  <si>
    <t xml:space="preserve">     Sala pausa + cucina :</t>
  </si>
  <si>
    <t xml:space="preserve">    -Tisch hellgrau - ELENA       5118160      4    157.45 8.1 *      629.80</t>
  </si>
  <si>
    <t xml:space="preserve">     HxBxT 750x1600x800mm                                   0%</t>
  </si>
  <si>
    <t xml:space="preserve">    -Besucherstuhl Holz -         CLARA2      12     59.85 8.1 *      718.20</t>
  </si>
  <si>
    <t xml:space="preserve">     CLARA/2                                                0%</t>
  </si>
  <si>
    <t xml:space="preserve">     Gestell Stahl schwarz</t>
  </si>
  <si>
    <t xml:space="preserve">     stapelbar bis 12 St.</t>
  </si>
  <si>
    <t xml:space="preserve">     HxLxT 830x550x600mm</t>
  </si>
  <si>
    <t xml:space="preserve">     Ufficio :</t>
  </si>
  <si>
    <t xml:space="preserve">    -Bürotisch mit T-Fuss         DZT146-I-D  29    312.00 8.1 *    9 048.00</t>
  </si>
  <si>
    <t xml:space="preserve">     Tischplatte MFC 25 mm        ZP168-M1M                 0%</t>
  </si>
  <si>
    <t xml:space="preserve">     Farbe: M1 - Weiss</t>
  </si>
  <si>
    <t xml:space="preserve">     Gestell:  M. Metall silber</t>
  </si>
  <si>
    <t xml:space="preserve">     HxBxT 740x1600x800mm</t>
  </si>
  <si>
    <t xml:space="preserve">     (Tischgestell für Platten</t>
  </si>
  <si>
    <t xml:space="preserve">     von 1200-1800</t>
  </si>
  <si>
    <t xml:space="preserve">     Gestell T Metall</t>
  </si>
  <si>
    <t xml:space="preserve">     M - grau-aluminium</t>
  </si>
  <si>
    <t xml:space="preserve">     HxLxT</t>
  </si>
  <si>
    <t xml:space="preserve">     715-725x116-1716x700-800mm</t>
  </si>
  <si>
    <t xml:space="preserve">     , Tischplatte für DZT146</t>
  </si>
  <si>
    <t xml:space="preserve">     Melamin</t>
  </si>
  <si>
    <t xml:space="preserve">     HxLxT 1600x800x25mm)</t>
  </si>
  <si>
    <t xml:space="preserve">     Datum:                                                          Seite 3</t>
  </si>
  <si>
    <t xml:space="preserve">     Übertrag von der Seite 2                                    %        28</t>
  </si>
  <si>
    <t xml:space="preserve">     Tischplatte weiss M1</t>
  </si>
  <si>
    <t xml:space="preserve">    -Rollcontainer mit 3          PSR532M1MX  29    165.00 8.1 *    4 785.00</t>
  </si>
  <si>
    <t xml:space="preserve">     Schubladen - CHICO                                     0%</t>
  </si>
  <si>
    <t xml:space="preserve">     Melamin weiss RAL 9016,</t>
  </si>
  <si>
    <t xml:space="preserve">     Griffe MX</t>
  </si>
  <si>
    <t xml:space="preserve">     Zentralverriegelung mit</t>
  </si>
  <si>
    <t xml:space="preserve">     zwei Schlüsseln</t>
  </si>
  <si>
    <t xml:space="preserve">     HxBxT 510x415x500mm</t>
  </si>
  <si>
    <t xml:space="preserve">    -Stiftablage schwarz für      ZZZ004      29     15.00 8.1 *      435.00</t>
  </si>
  <si>
    <t xml:space="preserve">     PSR532                                                 0%</t>
  </si>
  <si>
    <t xml:space="preserve">     HxBxT 35x335x235mm</t>
  </si>
  <si>
    <t xml:space="preserve">    -Bürodrehstuhl schwarz        SUC010+SZZ  30    384.00 8.1 *   11 520.00</t>
  </si>
  <si>
    <t xml:space="preserve">     OFELIA                       101-A-C14G                0%</t>
  </si>
  <si>
    <t xml:space="preserve">     Sitzfläche aus Stoff ERA     M8</t>
  </si>
  <si>
    <t xml:space="preserve">     C14 schwarz</t>
  </si>
  <si>
    <t xml:space="preserve">     Rückenlehne aus Mesh PM1</t>
  </si>
  <si>
    <t xml:space="preserve">     höhenverstellbare</t>
  </si>
  <si>
    <t xml:space="preserve">     Armlehnen schwarz</t>
  </si>
  <si>
    <t xml:space="preserve">     5-Stern-Fuss aus schwarzem</t>
  </si>
  <si>
    <t xml:space="preserve">     Polyamid,</t>
  </si>
  <si>
    <t xml:space="preserve">     Benutzung bis 8h/Tag</t>
  </si>
  <si>
    <t xml:space="preserve">     Max. Belastung: 110kg</t>
  </si>
  <si>
    <t xml:space="preserve">     HxLxT 930-1060x680x680mm</t>
  </si>
  <si>
    <t xml:space="preserve">     Datum:                                                          Seite 4</t>
  </si>
  <si>
    <t xml:space="preserve">     Übertrag von der Seite 3                                    %        45</t>
  </si>
  <si>
    <t xml:space="preserve">    -Flügeltürenschrank Metall    6110120     15    324.80 8.1 *    4 872.00</t>
  </si>
  <si>
    <t xml:space="preserve">     hellgrau - KLEIN                                       0%</t>
  </si>
  <si>
    <t xml:space="preserve">     4 Tablare, Zylinderschloss</t>
  </si>
  <si>
    <t xml:space="preserve">     mit 2 Schlüssel</t>
  </si>
  <si>
    <t xml:space="preserve">     HxBxT 1800x800x380mm</t>
  </si>
  <si>
    <t xml:space="preserve">     Spogliatoio :</t>
  </si>
  <si>
    <t xml:space="preserve">    -Garderobenschrank Metall     6010120-70   8    278.00 8.1 *    2 224.00</t>
  </si>
  <si>
    <t xml:space="preserve">     2 Spinde, grau RAL 7035      35                        0%</t>
  </si>
  <si>
    <t xml:space="preserve">     mit grauen Türen</t>
  </si>
  <si>
    <t xml:space="preserve">     HxLxT 1800x600x500mm</t>
  </si>
  <si>
    <t xml:space="preserve">    -Garderobenbank mit Lehne -   6017301-1    4    283.50 8.1 *    1 134.00</t>
  </si>
  <si>
    <t xml:space="preserve">     BIANCA150                                              0%</t>
  </si>
  <si>
    <t xml:space="preserve">     Holz 7 Haken aus</t>
  </si>
  <si>
    <t xml:space="preserve">     Kunststoff PU</t>
  </si>
  <si>
    <t xml:space="preserve">     HxBxT 1700x1500x400mm</t>
  </si>
  <si>
    <t xml:space="preserve">     Essiccatoio / Locale personale / Server e stampanti :</t>
  </si>
  <si>
    <t xml:space="preserve">     Datum:                                                          Seite 5</t>
  </si>
  <si>
    <t xml:space="preserve">     Übertrag von der Seite 4                                    %        53</t>
  </si>
  <si>
    <t xml:space="preserve">    -Flügeltürenschrank Metall    6110160      2    305.00 8.1 *      610.00</t>
  </si>
  <si>
    <t xml:space="preserve">     Zwischensumme                                                 54 130.45</t>
  </si>
  <si>
    <t xml:space="preserve">     Kleine Anlage</t>
  </si>
  <si>
    <t xml:space="preserve">     UFFICI VU :</t>
  </si>
  <si>
    <t xml:space="preserve">    -Tisch hellgrau - ELENA       5118180      7    176.15 8.1 *    1 233.05</t>
  </si>
  <si>
    <t xml:space="preserve">    -Bürodrehstuhl schwarz        SUC010+SZZ   5    384.00 8.1 *    1 920.00</t>
  </si>
  <si>
    <t xml:space="preserve">     Datum:                                                          Seite 6</t>
  </si>
  <si>
    <t xml:space="preserve">     Übertrag von der Seite 5                                    %        57</t>
  </si>
  <si>
    <t xml:space="preserve">     Cucina :</t>
  </si>
  <si>
    <t xml:space="preserve">    -Besucherstuhl Holz -         CLARA2       8     59.85 8.1 *      478.80</t>
  </si>
  <si>
    <t xml:space="preserve">    -Garderobenbank mit Lehne -   6017301-1    8    283.50 8.1 *    2 268.00</t>
  </si>
  <si>
    <t xml:space="preserve">    -Garderobenschrank Metall     6010120-70   6    278.00 8.1 *    1 668.00</t>
  </si>
  <si>
    <t xml:space="preserve">     Zwischensumme                                                  7 567.85</t>
  </si>
  <si>
    <t xml:space="preserve">     Total                                                         61 698.30</t>
  </si>
  <si>
    <t xml:space="preserve">     Datum:                                                          Seite 7</t>
  </si>
  <si>
    <t xml:space="preserve">     Übertrag von der Seite 6                                    %        61</t>
  </si>
  <si>
    <t xml:space="preserve">     Sonderrabatt :</t>
  </si>
  <si>
    <t xml:space="preserve">    -Zusätzlicher Rabatt          RAB-SUP-CD               8.1 *5.0      -15</t>
  </si>
  <si>
    <t xml:space="preserve">                                  E                         0%    %   424.60</t>
  </si>
  <si>
    <t xml:space="preserve">    -Zusätzlicher Rabatt          RAB-SUP-CD               8.1 *.0%-2 313.70</t>
  </si>
  <si>
    <t xml:space="preserve">                                  E                         0%</t>
  </si>
  <si>
    <t xml:space="preserve">     Total                                                         43 960.00</t>
  </si>
  <si>
    <t xml:space="preserve">    -STANDARD PACK                STANDARD     1</t>
  </si>
  <si>
    <t xml:space="preserve">     - Lieferung Franko ab CHF</t>
  </si>
  <si>
    <t xml:space="preserve">     1500.- pro Bestellung</t>
  </si>
  <si>
    <t xml:space="preserve">     - Lieferung Bordsteinkante</t>
  </si>
  <si>
    <t xml:space="preserve">    -PACK PREMIUM                 PREMIUM      1         9 8.1 *0.0 4 666.55</t>
  </si>
  <si>
    <t xml:space="preserve">     - Montage &amp; Installation                       333.05  0%    %</t>
  </si>
  <si>
    <t xml:space="preserve">     bis 1. Etage</t>
  </si>
  <si>
    <t xml:space="preserve">     - Abfallrückgewinnung /</t>
  </si>
  <si>
    <t xml:space="preserve">     Abfallbeseitigung</t>
  </si>
  <si>
    <t xml:space="preserve">     Lieferadresse:</t>
  </si>
  <si>
    <t xml:space="preserve">     FFS Stazione Castione-Arbedo</t>
  </si>
  <si>
    <t xml:space="preserve">     Via Stazione 9</t>
  </si>
  <si>
    <t xml:space="preserve">     6532 Castione</t>
  </si>
  <si>
    <t xml:space="preserve">     Contatto in cantiere: Sig Merino Luca 079 635 62 85</t>
  </si>
  <si>
    <t xml:space="preserve">     Lieferzeit: ca. 4-6 Wochen ab Bestellung</t>
  </si>
  <si>
    <t xml:space="preserve">     ausser Lagerware ca. 7-10 Werktage</t>
  </si>
  <si>
    <t xml:space="preserve">     Gewünschter Liefertermin : 29/30.10.2024</t>
  </si>
  <si>
    <t xml:space="preserve">     Datum:                                                          Seite 8</t>
  </si>
  <si>
    <t xml:space="preserve">     Übertrag von der Seite 7                                    %        48</t>
  </si>
  <si>
    <t xml:space="preserve">     MwSt. nicht inbegriffen* 8.10% / CHF 48 626.55:  Total        48 626.55</t>
  </si>
  <si>
    <t xml:space="preserve">     CHF 3 938.75                                     MwSt.         3 938.75</t>
  </si>
  <si>
    <t xml:space="preserve">                                                      Total        52 565.30</t>
  </si>
  <si>
    <t xml:space="preserve">     Zahlung innerhalb von 30 Tagen netto</t>
  </si>
  <si>
    <t xml:space="preserve">     mit bestem Dank</t>
  </si>
  <si>
    <t xml:space="preserve">    -Tisch hellgrau - ELENA       5118180     43    176.15 8.1 </t>
  </si>
  <si>
    <t xml:space="preserve">    -Besucherstuhl mit            SIA104      40    234.00 8.1 </t>
  </si>
  <si>
    <t xml:space="preserve">    -Tisch hellgrau - ELENA       5118160      4    157.45 8.1 </t>
  </si>
  <si>
    <t xml:space="preserve">    -Besucherstuhl Holz -         CLARA2      12     59.85 8.1 </t>
  </si>
  <si>
    <t xml:space="preserve">    -Bürotisch mit T-Fuss         DZT146-I-D  29    312.00 8.1 </t>
  </si>
  <si>
    <t xml:space="preserve">    -Rollcontainer mit 3          PSR532M1MX  29    165.00 8.1 </t>
  </si>
  <si>
    <t xml:space="preserve">    -Flügeltürenschrank Metall    6110120     15    324.80 8.1 </t>
  </si>
  <si>
    <t xml:space="preserve">    -Garderobenschrank Metall     6010120-70   8    278.00 8.1 </t>
  </si>
  <si>
    <t xml:space="preserve">    -Garderobenbank mit Lehne -   6017301-1    4    283.50 8.1 </t>
  </si>
  <si>
    <t xml:space="preserve">    -Flügeltürenschrank Metall    6110160      2    305.00 8.1 </t>
  </si>
  <si>
    <t xml:space="preserve">    -Tisch hellgrau - ELENA       5118180      7    176.15 8.1 </t>
  </si>
  <si>
    <t xml:space="preserve">    -Bürodrehstuhl schwarz        SUC010+SZZ   5    384.00 8.1 </t>
  </si>
  <si>
    <t xml:space="preserve">    -Besucherstuhl Holz -         CLARA2       8     59.85 8.1 </t>
  </si>
  <si>
    <t xml:space="preserve">    -Garderobenbank mit Lehne -   6017301-1    8    283.50 8.1 </t>
  </si>
  <si>
    <t xml:space="preserve">    -Garderobenschrank Metall     6010120-70   6    278.00 8.1 </t>
  </si>
  <si>
    <t>Quantité</t>
  </si>
  <si>
    <t>Article</t>
  </si>
  <si>
    <t>Temps de montage
Unitaire</t>
  </si>
  <si>
    <t>M3
Unitaire</t>
  </si>
  <si>
    <t>M3
Total</t>
  </si>
  <si>
    <t>Temps de montage
Total</t>
  </si>
  <si>
    <t>M2 
Unitaire</t>
  </si>
  <si>
    <t>L</t>
  </si>
  <si>
    <t>P</t>
  </si>
  <si>
    <t>H</t>
  </si>
  <si>
    <t>750x1800x800mm</t>
  </si>
  <si>
    <t>1000x800x380mm</t>
  </si>
  <si>
    <t>750x1600x800mm</t>
  </si>
  <si>
    <t>830x550x600mm</t>
  </si>
  <si>
    <t>1600x800x25mm</t>
  </si>
  <si>
    <t>740x1600x800mm</t>
  </si>
  <si>
    <t>510x415x500mm</t>
  </si>
  <si>
    <t xml:space="preserve">    -Bürodrehstuhl schwarz        SUC010+SZZ  30    OFELIA</t>
  </si>
  <si>
    <t>1800x800x380mm</t>
  </si>
  <si>
    <t>1800x600x500mm</t>
  </si>
  <si>
    <t>1700x1500x400mm</t>
  </si>
  <si>
    <t>1000x800x380</t>
  </si>
  <si>
    <t>Ophelia</t>
  </si>
  <si>
    <t>Clara 1 pile</t>
  </si>
  <si>
    <t>840x560x600mm 3 piles</t>
  </si>
  <si>
    <t>750x1800x800mm 2 piles de 20</t>
  </si>
  <si>
    <t>M2 Planché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</si>
</sst>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.mm\.yyyy"/>
    <numFmt numFmtId="165" formatCode="[&gt;0]#,###,##0.00;[&lt;0]\-#,###,##0.00;&quot;&quot;"/>
    <numFmt numFmtId="166" formatCode="[&gt;0]#0.00%;[&lt;0]\-#0.00%;&quot;&quot;"/>
    <numFmt numFmtId="167" formatCode="[&gt;0]##0.0%;[&lt;0]\-##0.0%;&quot;&quot;"/>
    <numFmt numFmtId="168" formatCode="##,###,##0.00"/>
    <numFmt numFmtId="169" formatCode="[&gt;0]##,###,##0.00;[&lt;0]\-##,###,##0.00;&quot;&quot;"/>
  </numFmts>
  <fonts count="10" x14ac:knownFonts="1">
    <font>
      <sz val="10"/>
      <name val="Arial"/>
      <family val="2"/>
      <charset val="238"/>
    </font>
    <font>
      <b/>
      <sz val="8"/>
      <color rgb="FF000000"/>
      <name val="Tahoma"/>
      <family val="2"/>
    </font>
    <font>
      <sz val="7"/>
      <color rgb="FF000000"/>
      <name val="Tahoma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Century Gothic"/>
      <family val="2"/>
    </font>
    <font>
      <sz val="10"/>
      <color theme="1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0" fontId="0" fillId="2" borderId="1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1" fillId="2" borderId="0" xfId="0" applyFont="1" applyFill="1" applyAlignment="1">
      <alignment horizontal="right" vertical="top"/>
    </xf>
    <xf numFmtId="0" fontId="0" fillId="0" borderId="4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2" fontId="0" fillId="0" borderId="0" xfId="0" applyNumberFormat="1"/>
    <xf numFmtId="2" fontId="7" fillId="0" borderId="0" xfId="0" applyNumberFormat="1" applyFont="1"/>
    <xf numFmtId="2" fontId="6" fillId="0" borderId="0" xfId="0" applyNumberFormat="1" applyFont="1"/>
    <xf numFmtId="2" fontId="8" fillId="0" borderId="0" xfId="0" applyNumberFormat="1" applyFont="1" applyAlignment="1">
      <alignment horizontal="right"/>
    </xf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9" xfId="0" applyFont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 wrapText="1"/>
    </xf>
    <xf numFmtId="165" fontId="4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left" vertical="top"/>
    </xf>
    <xf numFmtId="169" fontId="4" fillId="0" borderId="0" xfId="0" applyNumberFormat="1" applyFont="1" applyFill="1" applyAlignment="1">
      <alignment horizontal="right" vertical="top"/>
    </xf>
    <xf numFmtId="168" fontId="1" fillId="0" borderId="0" xfId="0" applyNumberFormat="1" applyFont="1" applyFill="1" applyAlignment="1">
      <alignment horizontal="right" vertical="top"/>
    </xf>
    <xf numFmtId="0" fontId="1" fillId="2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right"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/>
    </xf>
    <xf numFmtId="166" fontId="4" fillId="0" borderId="0" xfId="0" applyNumberFormat="1" applyFont="1" applyFill="1" applyAlignment="1">
      <alignment horizontal="right" vertical="top" wrapText="1"/>
    </xf>
    <xf numFmtId="167" fontId="4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79</xdr:col>
      <xdr:colOff>0</xdr:colOff>
      <xdr:row>0</xdr:row>
      <xdr:rowOff>0</xdr:rowOff>
    </xdr:from>
    <xdr:to>
      <xdr:col>103</xdr:col>
      <xdr:colOff>0</xdr:colOff>
      <xdr:row>1</xdr:row>
      <xdr:rowOff>0</xdr:rowOff>
    </xdr:to>
    <xdr:pic>
      <xdr:nvPicPr>
        <xdr:cNvPr id="2" name="pic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76875" y="285750"/>
          <a:ext cx="168895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0</xdr:colOff>
      <xdr:row>32</xdr:row>
      <xdr:rowOff>0</xdr:rowOff>
    </xdr:from>
    <xdr:to>
      <xdr:col>18</xdr:col>
      <xdr:colOff>0</xdr:colOff>
      <xdr:row>33</xdr:row>
      <xdr:rowOff>0</xdr:rowOff>
    </xdr:to>
    <xdr:pic>
      <xdr:nvPicPr>
        <xdr:cNvPr id="3" name="pic4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9125" y="4896802"/>
          <a:ext cx="928077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0</xdr:colOff>
      <xdr:row>36</xdr:row>
      <xdr:rowOff>373380</xdr:rowOff>
    </xdr:from>
    <xdr:to>
      <xdr:col>20</xdr:col>
      <xdr:colOff>0</xdr:colOff>
      <xdr:row>38</xdr:row>
      <xdr:rowOff>563880</xdr:rowOff>
    </xdr:to>
    <xdr:pic>
      <xdr:nvPicPr>
        <xdr:cNvPr id="4" name="pic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 rot="167926">
          <a:off x="83820" y="5890260"/>
          <a:ext cx="9525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0</xdr:colOff>
      <xdr:row>44</xdr:row>
      <xdr:rowOff>213360</xdr:rowOff>
    </xdr:from>
    <xdr:to>
      <xdr:col>11</xdr:col>
      <xdr:colOff>0</xdr:colOff>
      <xdr:row>46</xdr:row>
      <xdr:rowOff>563880</xdr:rowOff>
    </xdr:to>
    <xdr:pic>
      <xdr:nvPicPr>
        <xdr:cNvPr id="5" name="pic6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19125" y="7832408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0</xdr:colOff>
      <xdr:row>50</xdr:row>
      <xdr:rowOff>99060</xdr:rowOff>
    </xdr:from>
    <xdr:to>
      <xdr:col>18</xdr:col>
      <xdr:colOff>0</xdr:colOff>
      <xdr:row>53</xdr:row>
      <xdr:rowOff>563880</xdr:rowOff>
    </xdr:to>
    <xdr:pic>
      <xdr:nvPicPr>
        <xdr:cNvPr id="6" name="pic7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9125" y="9012555"/>
          <a:ext cx="928077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79</xdr:col>
      <xdr:colOff>0</xdr:colOff>
      <xdr:row>56</xdr:row>
      <xdr:rowOff>121920</xdr:rowOff>
    </xdr:from>
    <xdr:to>
      <xdr:col>103</xdr:col>
      <xdr:colOff>0</xdr:colOff>
      <xdr:row>57</xdr:row>
      <xdr:rowOff>266700</xdr:rowOff>
    </xdr:to>
    <xdr:pic>
      <xdr:nvPicPr>
        <xdr:cNvPr id="7" name="pic10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76875" y="10525697"/>
          <a:ext cx="168895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0</xdr:colOff>
      <xdr:row>76</xdr:row>
      <xdr:rowOff>91440</xdr:rowOff>
    </xdr:from>
    <xdr:to>
      <xdr:col>11</xdr:col>
      <xdr:colOff>0</xdr:colOff>
      <xdr:row>78</xdr:row>
      <xdr:rowOff>563880</xdr:rowOff>
    </xdr:to>
    <xdr:pic>
      <xdr:nvPicPr>
        <xdr:cNvPr id="8" name="pic11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19125" y="14361414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0</xdr:colOff>
      <xdr:row>90</xdr:row>
      <xdr:rowOff>22860</xdr:rowOff>
    </xdr:from>
    <xdr:to>
      <xdr:col>11</xdr:col>
      <xdr:colOff>0</xdr:colOff>
      <xdr:row>93</xdr:row>
      <xdr:rowOff>373380</xdr:rowOff>
    </xdr:to>
    <xdr:pic>
      <xdr:nvPicPr>
        <xdr:cNvPr id="9" name="pic14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19125" y="17624679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0</xdr:colOff>
      <xdr:row>100</xdr:row>
      <xdr:rowOff>396240</xdr:rowOff>
    </xdr:from>
    <xdr:to>
      <xdr:col>11</xdr:col>
      <xdr:colOff>0</xdr:colOff>
      <xdr:row>103</xdr:row>
      <xdr:rowOff>15240</xdr:rowOff>
    </xdr:to>
    <xdr:pic>
      <xdr:nvPicPr>
        <xdr:cNvPr id="10" name="pic16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19125" y="19664935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79</xdr:col>
      <xdr:colOff>0</xdr:colOff>
      <xdr:row>104</xdr:row>
      <xdr:rowOff>22860</xdr:rowOff>
    </xdr:from>
    <xdr:to>
      <xdr:col>103</xdr:col>
      <xdr:colOff>0</xdr:colOff>
      <xdr:row>106</xdr:row>
      <xdr:rowOff>76200</xdr:rowOff>
    </xdr:to>
    <xdr:pic>
      <xdr:nvPicPr>
        <xdr:cNvPr id="11" name="pic18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76875" y="20765644"/>
          <a:ext cx="168895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0</xdr:colOff>
      <xdr:row>124</xdr:row>
      <xdr:rowOff>22860</xdr:rowOff>
    </xdr:from>
    <xdr:to>
      <xdr:col>11</xdr:col>
      <xdr:colOff>0</xdr:colOff>
      <xdr:row>127</xdr:row>
      <xdr:rowOff>373380</xdr:rowOff>
    </xdr:to>
    <xdr:pic>
      <xdr:nvPicPr>
        <xdr:cNvPr id="12" name="pic19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19125" y="24601361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0</xdr:colOff>
      <xdr:row>132</xdr:row>
      <xdr:rowOff>30480</xdr:rowOff>
    </xdr:from>
    <xdr:to>
      <xdr:col>11</xdr:col>
      <xdr:colOff>0</xdr:colOff>
      <xdr:row>136</xdr:row>
      <xdr:rowOff>373380</xdr:rowOff>
    </xdr:to>
    <xdr:pic>
      <xdr:nvPicPr>
        <xdr:cNvPr id="13" name="pic2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19125" y="26066306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0</xdr:colOff>
      <xdr:row>138</xdr:row>
      <xdr:rowOff>30480</xdr:rowOff>
    </xdr:from>
    <xdr:to>
      <xdr:col>11</xdr:col>
      <xdr:colOff>0</xdr:colOff>
      <xdr:row>142</xdr:row>
      <xdr:rowOff>373380</xdr:rowOff>
    </xdr:to>
    <xdr:pic>
      <xdr:nvPicPr>
        <xdr:cNvPr id="14" name="pic22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19125" y="27207401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0</xdr:colOff>
      <xdr:row>148</xdr:row>
      <xdr:rowOff>144780</xdr:rowOff>
    </xdr:from>
    <xdr:to>
      <xdr:col>11</xdr:col>
      <xdr:colOff>0</xdr:colOff>
      <xdr:row>150</xdr:row>
      <xdr:rowOff>373380</xdr:rowOff>
    </xdr:to>
    <xdr:pic>
      <xdr:nvPicPr>
        <xdr:cNvPr id="15" name="pic23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19125" y="28879039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79</xdr:col>
      <xdr:colOff>0</xdr:colOff>
      <xdr:row>152</xdr:row>
      <xdr:rowOff>388620</xdr:rowOff>
    </xdr:from>
    <xdr:to>
      <xdr:col>103</xdr:col>
      <xdr:colOff>0</xdr:colOff>
      <xdr:row>154</xdr:row>
      <xdr:rowOff>76200</xdr:rowOff>
    </xdr:to>
    <xdr:pic>
      <xdr:nvPicPr>
        <xdr:cNvPr id="16" name="pic26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76875" y="31005590"/>
          <a:ext cx="168895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0</xdr:colOff>
      <xdr:row>177</xdr:row>
      <xdr:rowOff>60960</xdr:rowOff>
    </xdr:from>
    <xdr:to>
      <xdr:col>18</xdr:col>
      <xdr:colOff>0</xdr:colOff>
      <xdr:row>182</xdr:row>
      <xdr:rowOff>373380</xdr:rowOff>
    </xdr:to>
    <xdr:pic>
      <xdr:nvPicPr>
        <xdr:cNvPr id="17" name="pic28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9125" y="35405188"/>
          <a:ext cx="928077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0</xdr:colOff>
      <xdr:row>186</xdr:row>
      <xdr:rowOff>396240</xdr:rowOff>
    </xdr:from>
    <xdr:to>
      <xdr:col>11</xdr:col>
      <xdr:colOff>0</xdr:colOff>
      <xdr:row>188</xdr:row>
      <xdr:rowOff>373380</xdr:rowOff>
    </xdr:to>
    <xdr:pic>
      <xdr:nvPicPr>
        <xdr:cNvPr id="18" name="pic29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19125" y="37160645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0</xdr:colOff>
      <xdr:row>193</xdr:row>
      <xdr:rowOff>22860</xdr:rowOff>
    </xdr:from>
    <xdr:to>
      <xdr:col>11</xdr:col>
      <xdr:colOff>0</xdr:colOff>
      <xdr:row>196</xdr:row>
      <xdr:rowOff>373380</xdr:rowOff>
    </xdr:to>
    <xdr:pic>
      <xdr:nvPicPr>
        <xdr:cNvPr id="19" name="pic30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19125" y="38586538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0</xdr:colOff>
      <xdr:row>200</xdr:row>
      <xdr:rowOff>30480</xdr:rowOff>
    </xdr:from>
    <xdr:to>
      <xdr:col>11</xdr:col>
      <xdr:colOff>0</xdr:colOff>
      <xdr:row>204</xdr:row>
      <xdr:rowOff>365760</xdr:rowOff>
    </xdr:to>
    <xdr:pic>
      <xdr:nvPicPr>
        <xdr:cNvPr id="20" name="pic3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19125" y="39889558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79</xdr:col>
      <xdr:colOff>0</xdr:colOff>
      <xdr:row>206</xdr:row>
      <xdr:rowOff>274320</xdr:rowOff>
    </xdr:from>
    <xdr:to>
      <xdr:col>103</xdr:col>
      <xdr:colOff>0</xdr:colOff>
      <xdr:row>208</xdr:row>
      <xdr:rowOff>76200</xdr:rowOff>
    </xdr:to>
    <xdr:pic>
      <xdr:nvPicPr>
        <xdr:cNvPr id="21" name="pic34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76875" y="41245537"/>
          <a:ext cx="168895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0</xdr:colOff>
      <xdr:row>225</xdr:row>
      <xdr:rowOff>30480</xdr:rowOff>
    </xdr:from>
    <xdr:to>
      <xdr:col>11</xdr:col>
      <xdr:colOff>0</xdr:colOff>
      <xdr:row>229</xdr:row>
      <xdr:rowOff>373380</xdr:rowOff>
    </xdr:to>
    <xdr:pic>
      <xdr:nvPicPr>
        <xdr:cNvPr id="22" name="pic35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19125" y="44958382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79</xdr:col>
      <xdr:colOff>0</xdr:colOff>
      <xdr:row>263</xdr:row>
      <xdr:rowOff>388620</xdr:rowOff>
    </xdr:from>
    <xdr:to>
      <xdr:col>103</xdr:col>
      <xdr:colOff>0</xdr:colOff>
      <xdr:row>265</xdr:row>
      <xdr:rowOff>76200</xdr:rowOff>
    </xdr:to>
    <xdr:pic>
      <xdr:nvPicPr>
        <xdr:cNvPr id="23" name="pic44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76875" y="51485484"/>
          <a:ext cx="168895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60355-5646-4CBC-8D87-C5CA70A604C0}">
  <dimension ref="A1:N23"/>
  <sheetViews>
    <sheetView tabSelected="1" workbookViewId="0">
      <pane ySplit="1" topLeftCell="A2" activePane="bottomLeft" state="frozen"/>
      <selection pane="bottomLeft" activeCell="K25" sqref="K25"/>
    </sheetView>
  </sheetViews>
  <sheetFormatPr baseColWidth="10" defaultRowHeight="13.2" x14ac:dyDescent="0.25"/>
  <cols>
    <col min="1" max="1" width="59.33203125" customWidth="1"/>
    <col min="2" max="2" width="26.5546875" customWidth="1"/>
    <col min="3" max="5" width="10.88671875" customWidth="1"/>
    <col min="6" max="6" width="11.44140625" style="22"/>
    <col min="7" max="7" width="0" style="16" hidden="1" customWidth="1"/>
    <col min="8" max="8" width="0" style="17" hidden="1" customWidth="1"/>
    <col min="9" max="9" width="11.5546875" style="17"/>
    <col min="13" max="14" width="17.6640625" bestFit="1" customWidth="1"/>
  </cols>
  <sheetData>
    <row r="1" spans="1:14" ht="26.4" x14ac:dyDescent="0.25">
      <c r="A1" s="20" t="s">
        <v>266</v>
      </c>
      <c r="B1" s="20"/>
      <c r="C1" s="20" t="s">
        <v>272</v>
      </c>
      <c r="D1" s="20" t="s">
        <v>273</v>
      </c>
      <c r="E1" s="20" t="s">
        <v>274</v>
      </c>
      <c r="F1" s="21" t="s">
        <v>265</v>
      </c>
      <c r="G1" s="21" t="s">
        <v>265</v>
      </c>
      <c r="H1" s="21" t="s">
        <v>265</v>
      </c>
      <c r="I1" s="24" t="s">
        <v>268</v>
      </c>
      <c r="J1" s="24" t="s">
        <v>269</v>
      </c>
      <c r="K1" s="24" t="s">
        <v>271</v>
      </c>
      <c r="L1" s="21" t="s">
        <v>291</v>
      </c>
      <c r="M1" s="24" t="s">
        <v>267</v>
      </c>
      <c r="N1" s="24" t="s">
        <v>270</v>
      </c>
    </row>
    <row r="2" spans="1:14" x14ac:dyDescent="0.25">
      <c r="A2" s="23" t="s">
        <v>250</v>
      </c>
      <c r="B2" s="23" t="s">
        <v>290</v>
      </c>
      <c r="C2" s="23">
        <v>1800</v>
      </c>
      <c r="D2" s="23">
        <v>800</v>
      </c>
      <c r="E2" s="23">
        <v>90</v>
      </c>
      <c r="F2" s="25">
        <v>43</v>
      </c>
      <c r="G2" s="16">
        <v>176.15</v>
      </c>
      <c r="H2" s="18">
        <f>F2*G2</f>
        <v>7574.45</v>
      </c>
      <c r="I2" s="18">
        <f t="shared" ref="I2:I4" si="0">(C2*D2*E2)/1000000000</f>
        <v>0.12959999999999999</v>
      </c>
      <c r="J2" s="16">
        <f>F2*I2</f>
        <v>5.5728</v>
      </c>
      <c r="K2">
        <f>(C2*D2)/1000000</f>
        <v>1.44</v>
      </c>
      <c r="L2">
        <f>K2*2</f>
        <v>2.88</v>
      </c>
      <c r="M2">
        <v>0.25</v>
      </c>
      <c r="N2">
        <f>F2*M2</f>
        <v>10.75</v>
      </c>
    </row>
    <row r="3" spans="1:14" x14ac:dyDescent="0.25">
      <c r="A3" s="23" t="s">
        <v>251</v>
      </c>
      <c r="B3" s="23" t="s">
        <v>289</v>
      </c>
      <c r="C3" s="23">
        <v>600</v>
      </c>
      <c r="D3" s="23">
        <v>560</v>
      </c>
      <c r="E3" s="23">
        <v>1500</v>
      </c>
      <c r="F3" s="22">
        <v>40</v>
      </c>
      <c r="G3" s="16">
        <v>234</v>
      </c>
      <c r="H3" s="18">
        <f t="shared" ref="H3:H21" si="1">F3*G3</f>
        <v>9360</v>
      </c>
      <c r="I3" s="18">
        <f t="shared" si="0"/>
        <v>0.504</v>
      </c>
      <c r="J3" s="16">
        <f>3*I3</f>
        <v>1.512</v>
      </c>
      <c r="K3">
        <f t="shared" ref="K3:K21" si="2">(C3*D3)/1000000</f>
        <v>0.33600000000000002</v>
      </c>
      <c r="L3">
        <f>K3*3</f>
        <v>1.008</v>
      </c>
      <c r="M3">
        <v>0.1</v>
      </c>
      <c r="N3">
        <f t="shared" ref="N3:N21" si="3">F3*M3</f>
        <v>4</v>
      </c>
    </row>
    <row r="4" spans="1:14" x14ac:dyDescent="0.25">
      <c r="A4" s="23" t="s">
        <v>123</v>
      </c>
      <c r="B4" s="23" t="s">
        <v>276</v>
      </c>
      <c r="C4" s="23">
        <v>800</v>
      </c>
      <c r="D4" s="23">
        <v>380</v>
      </c>
      <c r="E4" s="23">
        <v>1000</v>
      </c>
      <c r="F4" s="22">
        <v>4</v>
      </c>
      <c r="G4" s="16">
        <v>305</v>
      </c>
      <c r="H4" s="18">
        <f t="shared" si="1"/>
        <v>1220</v>
      </c>
      <c r="I4" s="18">
        <f t="shared" si="0"/>
        <v>0.30399999999999999</v>
      </c>
      <c r="J4" s="16">
        <f t="shared" ref="J3:J21" si="4">F4*I4</f>
        <v>1.216</v>
      </c>
      <c r="K4">
        <f t="shared" si="2"/>
        <v>0.30399999999999999</v>
      </c>
      <c r="L4">
        <f>K4*2</f>
        <v>0.60799999999999998</v>
      </c>
      <c r="N4">
        <f t="shared" si="3"/>
        <v>0</v>
      </c>
    </row>
    <row r="5" spans="1:14" x14ac:dyDescent="0.25">
      <c r="A5" s="23" t="s">
        <v>252</v>
      </c>
      <c r="B5" s="23" t="s">
        <v>277</v>
      </c>
      <c r="C5" s="23">
        <v>1600</v>
      </c>
      <c r="D5" s="23">
        <v>800</v>
      </c>
      <c r="E5" s="23">
        <v>90</v>
      </c>
      <c r="F5" s="22">
        <v>4</v>
      </c>
      <c r="G5" s="16">
        <v>157.44999999999999</v>
      </c>
      <c r="H5" s="18">
        <f t="shared" si="1"/>
        <v>629.79999999999995</v>
      </c>
      <c r="I5" s="18">
        <f t="shared" ref="I5:I20" si="5">(C5*D5*E5)/1000000000</f>
        <v>0.1152</v>
      </c>
      <c r="J5" s="16">
        <f t="shared" si="4"/>
        <v>0.46079999999999999</v>
      </c>
      <c r="K5">
        <f t="shared" si="2"/>
        <v>1.28</v>
      </c>
      <c r="L5">
        <f>K5*1</f>
        <v>1.28</v>
      </c>
      <c r="M5">
        <v>0.25</v>
      </c>
      <c r="N5">
        <f t="shared" si="3"/>
        <v>1</v>
      </c>
    </row>
    <row r="6" spans="1:14" x14ac:dyDescent="0.25">
      <c r="A6" s="23" t="s">
        <v>253</v>
      </c>
      <c r="B6" s="23" t="s">
        <v>278</v>
      </c>
      <c r="C6" s="23">
        <v>600</v>
      </c>
      <c r="D6" s="23">
        <v>550</v>
      </c>
      <c r="E6" s="23">
        <v>2000</v>
      </c>
      <c r="F6" s="22">
        <v>12</v>
      </c>
      <c r="G6" s="16">
        <v>59.85</v>
      </c>
      <c r="H6" s="18">
        <f t="shared" si="1"/>
        <v>718.2</v>
      </c>
      <c r="I6" s="18">
        <f t="shared" si="5"/>
        <v>0.66</v>
      </c>
      <c r="J6" s="16">
        <f t="shared" si="4"/>
        <v>7.92</v>
      </c>
      <c r="K6">
        <f>(C6*D6)/1000000</f>
        <v>0.33</v>
      </c>
      <c r="L6">
        <f>K6*1</f>
        <v>0.33</v>
      </c>
      <c r="M6">
        <v>0.1</v>
      </c>
      <c r="N6">
        <f t="shared" si="3"/>
        <v>1.2000000000000002</v>
      </c>
    </row>
    <row r="7" spans="1:14" x14ac:dyDescent="0.25">
      <c r="A7" s="23" t="s">
        <v>254</v>
      </c>
      <c r="B7" s="23" t="s">
        <v>279</v>
      </c>
      <c r="C7" s="23">
        <v>1600</v>
      </c>
      <c r="D7" s="23">
        <v>800</v>
      </c>
      <c r="E7" s="23">
        <v>25</v>
      </c>
      <c r="F7" s="25">
        <v>29</v>
      </c>
      <c r="G7" s="16">
        <v>312</v>
      </c>
      <c r="H7" s="18">
        <f>F7*G7</f>
        <v>9048</v>
      </c>
      <c r="I7" s="18">
        <f t="shared" si="5"/>
        <v>3.2000000000000001E-2</v>
      </c>
      <c r="J7" s="16">
        <f t="shared" si="4"/>
        <v>0.92800000000000005</v>
      </c>
      <c r="K7">
        <f t="shared" si="2"/>
        <v>1.28</v>
      </c>
      <c r="L7">
        <f>K7*1</f>
        <v>1.28</v>
      </c>
      <c r="M7">
        <v>0.5</v>
      </c>
      <c r="N7">
        <f t="shared" si="3"/>
        <v>14.5</v>
      </c>
    </row>
    <row r="8" spans="1:14" x14ac:dyDescent="0.25">
      <c r="A8" s="23"/>
      <c r="B8" s="23" t="s">
        <v>280</v>
      </c>
      <c r="C8" s="23">
        <v>1600</v>
      </c>
      <c r="D8" s="23">
        <v>150</v>
      </c>
      <c r="E8" s="23">
        <v>150</v>
      </c>
      <c r="H8" s="18"/>
      <c r="I8" s="18">
        <f t="shared" si="5"/>
        <v>3.5999999999999997E-2</v>
      </c>
      <c r="J8" s="16">
        <f t="shared" si="4"/>
        <v>0</v>
      </c>
      <c r="K8">
        <f t="shared" si="2"/>
        <v>0.24</v>
      </c>
      <c r="L8">
        <f>K8*1</f>
        <v>0.24</v>
      </c>
      <c r="N8">
        <f t="shared" si="3"/>
        <v>0</v>
      </c>
    </row>
    <row r="9" spans="1:14" x14ac:dyDescent="0.25">
      <c r="A9" s="23" t="s">
        <v>255</v>
      </c>
      <c r="B9" s="23" t="s">
        <v>281</v>
      </c>
      <c r="C9" s="23">
        <v>500</v>
      </c>
      <c r="D9" s="23">
        <v>415</v>
      </c>
      <c r="E9" s="23">
        <v>510</v>
      </c>
      <c r="F9" s="22">
        <v>29</v>
      </c>
      <c r="G9" s="16">
        <v>165</v>
      </c>
      <c r="H9" s="18">
        <f t="shared" si="1"/>
        <v>4785</v>
      </c>
      <c r="I9" s="18">
        <f t="shared" si="5"/>
        <v>0.105825</v>
      </c>
      <c r="J9" s="16">
        <f t="shared" si="4"/>
        <v>3.0689250000000001</v>
      </c>
      <c r="K9">
        <f t="shared" si="2"/>
        <v>0.20749999999999999</v>
      </c>
      <c r="L9">
        <f>K9*6</f>
        <v>1.2449999999999999</v>
      </c>
      <c r="M9">
        <v>0.1</v>
      </c>
      <c r="N9">
        <f t="shared" si="3"/>
        <v>2.9000000000000004</v>
      </c>
    </row>
    <row r="10" spans="1:14" x14ac:dyDescent="0.25">
      <c r="A10" s="23" t="s">
        <v>169</v>
      </c>
      <c r="B10" s="23"/>
      <c r="C10" s="23"/>
      <c r="D10" s="23"/>
      <c r="E10" s="23"/>
      <c r="F10" s="22">
        <v>29</v>
      </c>
      <c r="G10" s="16">
        <v>15</v>
      </c>
      <c r="H10" s="18">
        <f t="shared" si="1"/>
        <v>435</v>
      </c>
      <c r="I10" s="18"/>
      <c r="J10" s="16"/>
      <c r="N10">
        <f t="shared" si="3"/>
        <v>0</v>
      </c>
    </row>
    <row r="11" spans="1:14" x14ac:dyDescent="0.25">
      <c r="A11" s="23" t="s">
        <v>282</v>
      </c>
      <c r="B11" s="23"/>
      <c r="C11" s="23">
        <v>680</v>
      </c>
      <c r="D11" s="23">
        <v>280</v>
      </c>
      <c r="E11" s="23">
        <v>680</v>
      </c>
      <c r="F11" s="22">
        <v>30</v>
      </c>
      <c r="G11" s="16">
        <v>384</v>
      </c>
      <c r="H11" s="18">
        <f t="shared" si="1"/>
        <v>11520</v>
      </c>
      <c r="I11" s="18">
        <f t="shared" si="5"/>
        <v>0.129472</v>
      </c>
      <c r="J11" s="16">
        <f t="shared" si="4"/>
        <v>3.8841600000000001</v>
      </c>
      <c r="K11">
        <f t="shared" si="2"/>
        <v>0.19040000000000001</v>
      </c>
      <c r="L11">
        <f>K11*6</f>
        <v>1.1424000000000001</v>
      </c>
      <c r="M11">
        <v>0.25</v>
      </c>
      <c r="N11">
        <f t="shared" si="3"/>
        <v>7.5</v>
      </c>
    </row>
    <row r="12" spans="1:14" x14ac:dyDescent="0.25">
      <c r="A12" s="23" t="s">
        <v>256</v>
      </c>
      <c r="B12" s="23" t="s">
        <v>283</v>
      </c>
      <c r="C12" s="23">
        <v>800</v>
      </c>
      <c r="D12" s="23">
        <v>380</v>
      </c>
      <c r="E12" s="23">
        <v>1800</v>
      </c>
      <c r="F12" s="22">
        <v>15</v>
      </c>
      <c r="G12" s="16">
        <v>324.8</v>
      </c>
      <c r="H12" s="18">
        <f t="shared" si="1"/>
        <v>4872</v>
      </c>
      <c r="I12" s="18">
        <f t="shared" si="5"/>
        <v>0.54720000000000002</v>
      </c>
      <c r="J12" s="16">
        <f t="shared" si="4"/>
        <v>8.2080000000000002</v>
      </c>
      <c r="K12">
        <f t="shared" si="2"/>
        <v>0.30399999999999999</v>
      </c>
      <c r="L12">
        <f>K12*15</f>
        <v>4.5599999999999996</v>
      </c>
      <c r="M12">
        <v>0.1</v>
      </c>
      <c r="N12">
        <f t="shared" si="3"/>
        <v>1.5</v>
      </c>
    </row>
    <row r="13" spans="1:14" x14ac:dyDescent="0.25">
      <c r="A13" s="23" t="s">
        <v>257</v>
      </c>
      <c r="B13" s="23" t="s">
        <v>284</v>
      </c>
      <c r="C13" s="23">
        <v>600</v>
      </c>
      <c r="D13" s="23">
        <v>500</v>
      </c>
      <c r="E13" s="23">
        <v>1800</v>
      </c>
      <c r="F13" s="22">
        <v>8</v>
      </c>
      <c r="G13" s="16">
        <v>278</v>
      </c>
      <c r="H13" s="18">
        <f t="shared" si="1"/>
        <v>2224</v>
      </c>
      <c r="I13" s="18">
        <f t="shared" si="5"/>
        <v>0.54</v>
      </c>
      <c r="J13" s="16">
        <f t="shared" si="4"/>
        <v>4.32</v>
      </c>
      <c r="K13">
        <f t="shared" si="2"/>
        <v>0.3</v>
      </c>
      <c r="L13">
        <f>K13*15</f>
        <v>4.5</v>
      </c>
      <c r="M13">
        <v>0.1</v>
      </c>
      <c r="N13">
        <f t="shared" si="3"/>
        <v>0.8</v>
      </c>
    </row>
    <row r="14" spans="1:14" x14ac:dyDescent="0.25">
      <c r="A14" s="23" t="s">
        <v>258</v>
      </c>
      <c r="B14" s="23" t="s">
        <v>285</v>
      </c>
      <c r="C14" s="23">
        <v>1700</v>
      </c>
      <c r="D14" s="23">
        <v>1500</v>
      </c>
      <c r="E14" s="23">
        <v>150</v>
      </c>
      <c r="F14" s="22">
        <v>4</v>
      </c>
      <c r="G14" s="16">
        <v>283.5</v>
      </c>
      <c r="H14" s="18">
        <f t="shared" si="1"/>
        <v>1134</v>
      </c>
      <c r="I14" s="18">
        <f t="shared" si="5"/>
        <v>0.38250000000000001</v>
      </c>
      <c r="J14" s="16">
        <f t="shared" si="4"/>
        <v>1.53</v>
      </c>
      <c r="K14">
        <f t="shared" si="2"/>
        <v>2.5499999999999998</v>
      </c>
      <c r="L14">
        <f>K14*1</f>
        <v>2.5499999999999998</v>
      </c>
      <c r="M14">
        <v>0.1</v>
      </c>
      <c r="N14">
        <f t="shared" si="3"/>
        <v>0.4</v>
      </c>
    </row>
    <row r="15" spans="1:14" x14ac:dyDescent="0.25">
      <c r="A15" s="23" t="s">
        <v>259</v>
      </c>
      <c r="B15" s="23" t="s">
        <v>286</v>
      </c>
      <c r="C15" s="23">
        <v>800</v>
      </c>
      <c r="D15" s="23">
        <v>380</v>
      </c>
      <c r="E15" s="23">
        <v>1000</v>
      </c>
      <c r="F15" s="22">
        <v>2</v>
      </c>
      <c r="G15" s="16">
        <v>305</v>
      </c>
      <c r="H15" s="18">
        <f t="shared" si="1"/>
        <v>610</v>
      </c>
      <c r="I15" s="18">
        <f t="shared" si="5"/>
        <v>0.30399999999999999</v>
      </c>
      <c r="J15" s="16">
        <f t="shared" si="4"/>
        <v>0.60799999999999998</v>
      </c>
      <c r="K15">
        <f t="shared" si="2"/>
        <v>0.30399999999999999</v>
      </c>
      <c r="L15">
        <f>K15*1</f>
        <v>0.30399999999999999</v>
      </c>
      <c r="M15">
        <v>0.1</v>
      </c>
      <c r="N15">
        <f t="shared" si="3"/>
        <v>0.2</v>
      </c>
    </row>
    <row r="16" spans="1:14" x14ac:dyDescent="0.25">
      <c r="A16" s="23" t="s">
        <v>260</v>
      </c>
      <c r="B16" s="23" t="s">
        <v>275</v>
      </c>
      <c r="C16" s="23">
        <v>1800</v>
      </c>
      <c r="D16" s="23">
        <v>800</v>
      </c>
      <c r="E16" s="23">
        <v>90</v>
      </c>
      <c r="F16" s="22">
        <v>7</v>
      </c>
      <c r="G16" s="16">
        <v>176.15</v>
      </c>
      <c r="H16" s="18">
        <f t="shared" si="1"/>
        <v>1233.05</v>
      </c>
      <c r="I16" s="18">
        <f t="shared" si="5"/>
        <v>0.12959999999999999</v>
      </c>
      <c r="J16" s="16">
        <f t="shared" si="4"/>
        <v>0.90720000000000001</v>
      </c>
      <c r="K16">
        <f t="shared" si="2"/>
        <v>1.44</v>
      </c>
      <c r="L16">
        <f>K16*1</f>
        <v>1.44</v>
      </c>
      <c r="M16">
        <v>0.25</v>
      </c>
      <c r="N16">
        <f t="shared" si="3"/>
        <v>1.75</v>
      </c>
    </row>
    <row r="17" spans="1:14" x14ac:dyDescent="0.25">
      <c r="A17" s="23" t="s">
        <v>261</v>
      </c>
      <c r="B17" s="23" t="s">
        <v>287</v>
      </c>
      <c r="C17" s="23">
        <v>680</v>
      </c>
      <c r="D17" s="23">
        <v>280</v>
      </c>
      <c r="E17" s="23">
        <v>680</v>
      </c>
      <c r="F17" s="22">
        <v>5</v>
      </c>
      <c r="G17" s="16">
        <v>384</v>
      </c>
      <c r="H17" s="18">
        <f t="shared" si="1"/>
        <v>1920</v>
      </c>
      <c r="I17" s="18">
        <f t="shared" si="5"/>
        <v>0.129472</v>
      </c>
      <c r="J17" s="16">
        <f t="shared" si="4"/>
        <v>0.64736000000000005</v>
      </c>
      <c r="K17">
        <f t="shared" si="2"/>
        <v>0.19040000000000001</v>
      </c>
      <c r="L17">
        <f>K17*1</f>
        <v>0.19040000000000001</v>
      </c>
      <c r="M17">
        <v>0.25</v>
      </c>
      <c r="N17">
        <f t="shared" si="3"/>
        <v>1.25</v>
      </c>
    </row>
    <row r="18" spans="1:14" x14ac:dyDescent="0.25">
      <c r="A18" s="23" t="s">
        <v>262</v>
      </c>
      <c r="B18" s="23" t="s">
        <v>288</v>
      </c>
      <c r="C18" s="23">
        <v>660</v>
      </c>
      <c r="D18" s="23">
        <v>550</v>
      </c>
      <c r="E18" s="23">
        <v>1200</v>
      </c>
      <c r="F18" s="22">
        <v>8</v>
      </c>
      <c r="G18" s="16">
        <v>59.85</v>
      </c>
      <c r="H18" s="18">
        <f t="shared" si="1"/>
        <v>478.8</v>
      </c>
      <c r="I18" s="18">
        <f t="shared" si="5"/>
        <v>0.43559999999999999</v>
      </c>
      <c r="J18" s="16">
        <f>1*I18</f>
        <v>0.43559999999999999</v>
      </c>
      <c r="K18">
        <f t="shared" si="2"/>
        <v>0.36299999999999999</v>
      </c>
      <c r="L18">
        <f>K18*1</f>
        <v>0.36299999999999999</v>
      </c>
      <c r="M18">
        <v>0.1</v>
      </c>
      <c r="N18">
        <f t="shared" si="3"/>
        <v>0.8</v>
      </c>
    </row>
    <row r="19" spans="1:14" x14ac:dyDescent="0.25">
      <c r="A19" s="23" t="s">
        <v>263</v>
      </c>
      <c r="B19" s="23" t="s">
        <v>285</v>
      </c>
      <c r="C19" s="23">
        <v>1500</v>
      </c>
      <c r="D19" s="23">
        <v>400</v>
      </c>
      <c r="E19" s="23">
        <v>80</v>
      </c>
      <c r="F19" s="22">
        <v>8</v>
      </c>
      <c r="G19" s="16">
        <v>283.5</v>
      </c>
      <c r="H19" s="18">
        <f t="shared" si="1"/>
        <v>2268</v>
      </c>
      <c r="I19" s="18">
        <f t="shared" si="5"/>
        <v>4.8000000000000001E-2</v>
      </c>
      <c r="J19" s="16">
        <f t="shared" si="4"/>
        <v>0.38400000000000001</v>
      </c>
      <c r="K19">
        <f t="shared" si="2"/>
        <v>0.6</v>
      </c>
      <c r="L19">
        <f>K19*1</f>
        <v>0.6</v>
      </c>
      <c r="M19">
        <v>0.5</v>
      </c>
      <c r="N19">
        <f t="shared" si="3"/>
        <v>4</v>
      </c>
    </row>
    <row r="20" spans="1:14" x14ac:dyDescent="0.25">
      <c r="A20" s="23"/>
      <c r="B20" s="23"/>
      <c r="C20" s="23">
        <v>1700</v>
      </c>
      <c r="D20" s="23">
        <v>150</v>
      </c>
      <c r="E20" s="23">
        <v>170</v>
      </c>
      <c r="F20" s="22">
        <v>8</v>
      </c>
      <c r="H20" s="18"/>
      <c r="I20" s="18">
        <f t="shared" si="5"/>
        <v>4.335E-2</v>
      </c>
      <c r="J20" s="16">
        <f t="shared" si="4"/>
        <v>0.3468</v>
      </c>
      <c r="K20">
        <f t="shared" si="2"/>
        <v>0.255</v>
      </c>
      <c r="L20">
        <f>K20*1</f>
        <v>0.255</v>
      </c>
    </row>
    <row r="21" spans="1:14" x14ac:dyDescent="0.25">
      <c r="A21" s="23" t="s">
        <v>264</v>
      </c>
      <c r="B21" s="23" t="s">
        <v>284</v>
      </c>
      <c r="C21" s="23">
        <v>600</v>
      </c>
      <c r="D21" s="23">
        <v>500</v>
      </c>
      <c r="E21" s="23">
        <v>1800</v>
      </c>
      <c r="F21" s="22">
        <v>6</v>
      </c>
      <c r="G21" s="16">
        <v>278</v>
      </c>
      <c r="H21" s="18">
        <f t="shared" si="1"/>
        <v>1668</v>
      </c>
      <c r="I21" s="18">
        <f>(C21*D21*E21)/1000000000</f>
        <v>0.54</v>
      </c>
      <c r="J21" s="16">
        <f t="shared" si="4"/>
        <v>3.24</v>
      </c>
      <c r="K21">
        <f t="shared" si="2"/>
        <v>0.3</v>
      </c>
      <c r="L21">
        <f>K21*6</f>
        <v>1.7999999999999998</v>
      </c>
      <c r="M21">
        <v>0.1</v>
      </c>
      <c r="N21">
        <f t="shared" si="3"/>
        <v>0.60000000000000009</v>
      </c>
    </row>
    <row r="22" spans="1:14" x14ac:dyDescent="0.25">
      <c r="H22" s="18"/>
      <c r="I22" s="18"/>
      <c r="N22">
        <f>SUM(N2:N21)</f>
        <v>53.15</v>
      </c>
    </row>
    <row r="23" spans="1:14" x14ac:dyDescent="0.25">
      <c r="H23" s="19"/>
      <c r="I23" s="18"/>
      <c r="J23" s="16">
        <f>SUM(J2:J22)</f>
        <v>45.189645000000006</v>
      </c>
      <c r="L23">
        <f>SUM(L2:L22)</f>
        <v>26.575800000000001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A299"/>
  <sheetViews>
    <sheetView topLeftCell="A128" workbookViewId="0">
      <selection activeCell="C139" sqref="C139:AK141"/>
    </sheetView>
  </sheetViews>
  <sheetFormatPr baseColWidth="10" defaultColWidth="9.109375" defaultRowHeight="13.2" x14ac:dyDescent="0.25"/>
  <cols>
    <col min="1" max="1" width="1.109375" customWidth="1"/>
    <col min="2" max="2" width="0.109375" customWidth="1"/>
    <col min="3" max="3" width="0.6640625" customWidth="1"/>
    <col min="4" max="4" width="5.109375" customWidth="1"/>
    <col min="5" max="5" width="0.6640625" customWidth="1"/>
    <col min="6" max="6" width="1.88671875" customWidth="1"/>
    <col min="7" max="7" width="0.109375" customWidth="1"/>
    <col min="8" max="8" width="1.109375" customWidth="1"/>
    <col min="9" max="9" width="0.44140625" customWidth="1"/>
    <col min="10" max="10" width="0.5546875" customWidth="1"/>
    <col min="11" max="11" width="0.109375" customWidth="1"/>
    <col min="12" max="13" width="0.6640625" customWidth="1"/>
    <col min="14" max="14" width="0.109375" customWidth="1"/>
    <col min="15" max="15" width="0.6640625" customWidth="1"/>
    <col min="16" max="16" width="0.44140625" customWidth="1"/>
    <col min="17" max="19" width="0.109375" customWidth="1"/>
    <col min="20" max="20" width="0.33203125" customWidth="1"/>
    <col min="21" max="21" width="1.109375" customWidth="1"/>
    <col min="22" max="22" width="2.44140625" customWidth="1"/>
    <col min="23" max="24" width="0.44140625" customWidth="1"/>
    <col min="25" max="26" width="0.33203125" customWidth="1"/>
    <col min="27" max="27" width="0.6640625" customWidth="1"/>
    <col min="28" max="28" width="2.88671875" customWidth="1"/>
    <col min="29" max="29" width="0.88671875" customWidth="1"/>
    <col min="30" max="31" width="1.33203125" customWidth="1"/>
    <col min="32" max="32" width="1" customWidth="1"/>
    <col min="33" max="33" width="0.44140625" customWidth="1"/>
    <col min="34" max="34" width="1.109375" customWidth="1"/>
    <col min="35" max="35" width="0.33203125" customWidth="1"/>
    <col min="36" max="36" width="0.6640625" customWidth="1"/>
    <col min="37" max="38" width="0.5546875" customWidth="1"/>
    <col min="39" max="39" width="0.33203125" customWidth="1"/>
    <col min="40" max="40" width="0.44140625" customWidth="1"/>
    <col min="41" max="41" width="0.33203125" customWidth="1"/>
    <col min="42" max="42" width="2" customWidth="1"/>
    <col min="43" max="43" width="1.6640625" customWidth="1"/>
    <col min="44" max="45" width="0.44140625" customWidth="1"/>
    <col min="46" max="46" width="2.33203125" customWidth="1"/>
    <col min="47" max="47" width="0.5546875" customWidth="1"/>
    <col min="48" max="48" width="3.88671875" customWidth="1"/>
    <col min="49" max="49" width="0.44140625" customWidth="1"/>
    <col min="50" max="51" width="1" customWidth="1"/>
    <col min="52" max="52" width="0.6640625" customWidth="1"/>
    <col min="53" max="55" width="0.33203125" customWidth="1"/>
    <col min="56" max="56" width="0.5546875" customWidth="1"/>
    <col min="57" max="58" width="0.6640625" customWidth="1"/>
    <col min="59" max="59" width="0.44140625" customWidth="1"/>
    <col min="60" max="60" width="1.6640625" customWidth="1"/>
    <col min="61" max="61" width="0.109375" customWidth="1"/>
    <col min="62" max="62" width="0.44140625" customWidth="1"/>
    <col min="63" max="63" width="2.44140625" customWidth="1"/>
    <col min="64" max="64" width="0.44140625" customWidth="1"/>
    <col min="65" max="65" width="0.5546875" customWidth="1"/>
    <col min="66" max="66" width="1.6640625" customWidth="1"/>
    <col min="67" max="67" width="0.44140625" customWidth="1"/>
    <col min="68" max="68" width="1.88671875" customWidth="1"/>
    <col min="69" max="69" width="1.33203125" customWidth="1"/>
    <col min="70" max="70" width="0.44140625" customWidth="1"/>
    <col min="71" max="71" width="1" customWidth="1"/>
    <col min="72" max="72" width="0.88671875" customWidth="1"/>
    <col min="73" max="74" width="0.5546875" customWidth="1"/>
    <col min="75" max="75" width="2.33203125" customWidth="1"/>
    <col min="76" max="76" width="0.5546875" customWidth="1"/>
    <col min="77" max="77" width="0.33203125" customWidth="1"/>
    <col min="78" max="78" width="5.44140625" customWidth="1"/>
    <col min="79" max="82" width="0.33203125" customWidth="1"/>
    <col min="83" max="83" width="3.33203125" customWidth="1"/>
    <col min="84" max="84" width="2" customWidth="1"/>
    <col min="85" max="86" width="0.109375" customWidth="1"/>
    <col min="87" max="87" width="0.44140625" customWidth="1"/>
    <col min="88" max="88" width="0.88671875" customWidth="1"/>
    <col min="89" max="89" width="0.5546875" customWidth="1"/>
    <col min="90" max="91" width="0.109375" customWidth="1"/>
    <col min="92" max="92" width="0.44140625" customWidth="1"/>
    <col min="93" max="93" width="1.88671875" customWidth="1"/>
    <col min="94" max="94" width="2" customWidth="1"/>
    <col min="95" max="95" width="0.109375" customWidth="1"/>
    <col min="96" max="96" width="0.33203125" customWidth="1"/>
    <col min="97" max="98" width="0.109375" customWidth="1"/>
    <col min="99" max="99" width="4" customWidth="1"/>
    <col min="100" max="100" width="1.33203125" customWidth="1"/>
    <col min="101" max="101" width="6.109375" customWidth="1"/>
    <col min="102" max="103" width="0.109375" customWidth="1"/>
    <col min="104" max="104" width="0.33203125" customWidth="1"/>
    <col min="105" max="105" width="0.109375" customWidth="1"/>
  </cols>
  <sheetData>
    <row r="1" spans="1:99" ht="33.75" customHeight="1" x14ac:dyDescent="0.25"/>
    <row r="2" spans="1:99" ht="83.25" customHeight="1" x14ac:dyDescent="0.25"/>
    <row r="3" spans="1:99" ht="72.900000000000006" customHeight="1" x14ac:dyDescent="0.25">
      <c r="BQ3" s="43" t="s">
        <v>0</v>
      </c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</row>
    <row r="4" spans="1:99" ht="4.349999999999999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6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</row>
    <row r="5" spans="1:99" ht="10.5" customHeight="1" x14ac:dyDescent="0.25">
      <c r="A5" s="7"/>
      <c r="B5" s="8"/>
      <c r="C5" s="32" t="s">
        <v>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9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</row>
    <row r="6" spans="1:99" ht="2.4" customHeight="1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2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</row>
    <row r="7" spans="1:99" ht="5.0999999999999996" customHeight="1" x14ac:dyDescent="0.25"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</row>
    <row r="8" spans="1:99" ht="2.25" customHeight="1" x14ac:dyDescent="0.25"/>
    <row r="9" spans="1:99" ht="9" customHeight="1" x14ac:dyDescent="0.25">
      <c r="C9" s="33" t="s">
        <v>2</v>
      </c>
      <c r="D9" s="33"/>
      <c r="E9" s="33"/>
      <c r="F9" s="33"/>
      <c r="G9" s="33"/>
      <c r="H9" s="33"/>
      <c r="I9" s="33"/>
      <c r="K9" s="44" t="s">
        <v>3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</row>
    <row r="10" spans="1:99" ht="16.95" customHeight="1" x14ac:dyDescent="0.25"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</row>
    <row r="11" spans="1:99" ht="2.25" customHeight="1" x14ac:dyDescent="0.25"/>
    <row r="12" spans="1:99" ht="9" customHeight="1" x14ac:dyDescent="0.25">
      <c r="C12" s="33" t="s">
        <v>4</v>
      </c>
      <c r="D12" s="33"/>
      <c r="E12" s="33"/>
      <c r="F12" s="33"/>
      <c r="G12" s="33"/>
      <c r="H12" s="33"/>
      <c r="K12" s="44" t="s">
        <v>5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</row>
    <row r="13" spans="1:99" ht="16.95" customHeight="1" x14ac:dyDescent="0.25"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</row>
    <row r="14" spans="1:99" ht="2.25" customHeight="1" x14ac:dyDescent="0.25"/>
    <row r="15" spans="1:99" ht="9" customHeight="1" x14ac:dyDescent="0.25">
      <c r="C15" s="33" t="s">
        <v>6</v>
      </c>
      <c r="D15" s="33"/>
      <c r="E15" s="33"/>
      <c r="K15" s="34">
        <v>45524</v>
      </c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</row>
    <row r="16" spans="1:99" ht="3.9" customHeight="1" x14ac:dyDescent="0.25"/>
    <row r="17" spans="1:104" ht="0.6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6"/>
    </row>
    <row r="18" spans="1:104" ht="3" customHeight="1" x14ac:dyDescent="0.2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7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8"/>
      <c r="BO18" s="8"/>
      <c r="BP18" s="8"/>
      <c r="BQ18" s="8"/>
      <c r="BR18" s="8"/>
      <c r="BS18" s="8"/>
      <c r="BT18" s="8"/>
      <c r="BU18" s="8"/>
      <c r="BV18" s="7"/>
      <c r="BW18" s="8"/>
      <c r="BX18" s="8"/>
      <c r="BY18" s="8"/>
      <c r="BZ18" s="8"/>
      <c r="CA18" s="8"/>
      <c r="CB18" s="8"/>
      <c r="CC18" s="7"/>
      <c r="CD18" s="8"/>
      <c r="CE18" s="8"/>
      <c r="CF18" s="8"/>
      <c r="CG18" s="8"/>
      <c r="CH18" s="8"/>
      <c r="CI18" s="8"/>
      <c r="CJ18" s="7"/>
      <c r="CK18" s="8"/>
      <c r="CL18" s="8"/>
      <c r="CM18" s="8"/>
      <c r="CN18" s="8"/>
      <c r="CO18" s="8"/>
      <c r="CP18" s="8"/>
      <c r="CQ18" s="8"/>
      <c r="CR18" s="8"/>
      <c r="CS18" s="8"/>
      <c r="CT18" s="7"/>
      <c r="CU18" s="8"/>
      <c r="CV18" s="8"/>
      <c r="CW18" s="8"/>
      <c r="CX18" s="8"/>
      <c r="CY18" s="8"/>
      <c r="CZ18" s="9"/>
    </row>
    <row r="19" spans="1:104" ht="0.75" customHeight="1" x14ac:dyDescent="0.25">
      <c r="A19" s="7"/>
      <c r="B19" s="8"/>
      <c r="C19" s="32" t="s">
        <v>7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7"/>
      <c r="AV19" s="32" t="s">
        <v>8</v>
      </c>
      <c r="AW19" s="32"/>
      <c r="AX19" s="32"/>
      <c r="AY19" s="32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35" t="s">
        <v>9</v>
      </c>
      <c r="BO19" s="35"/>
      <c r="BP19" s="35"/>
      <c r="BQ19" s="35"/>
      <c r="BR19" s="35"/>
      <c r="BS19" s="35"/>
      <c r="BT19" s="35"/>
      <c r="BU19" s="8"/>
      <c r="BV19" s="7"/>
      <c r="BW19" s="8"/>
      <c r="BX19" s="36" t="s">
        <v>10</v>
      </c>
      <c r="BY19" s="36"/>
      <c r="BZ19" s="36"/>
      <c r="CA19" s="8"/>
      <c r="CB19" s="8"/>
      <c r="CC19" s="7"/>
      <c r="CD19" s="8"/>
      <c r="CE19" s="35" t="s">
        <v>11</v>
      </c>
      <c r="CF19" s="35"/>
      <c r="CG19" s="35"/>
      <c r="CH19" s="8"/>
      <c r="CI19" s="8"/>
      <c r="CJ19" s="7"/>
      <c r="CK19" s="8"/>
      <c r="CL19" s="8"/>
      <c r="CM19" s="8"/>
      <c r="CN19" s="8"/>
      <c r="CO19" s="8"/>
      <c r="CP19" s="8"/>
      <c r="CQ19" s="8"/>
      <c r="CR19" s="8"/>
      <c r="CS19" s="8"/>
      <c r="CT19" s="7"/>
      <c r="CU19" s="8"/>
      <c r="CV19" s="36" t="s">
        <v>12</v>
      </c>
      <c r="CW19" s="36"/>
      <c r="CX19" s="36"/>
      <c r="CY19" s="8"/>
      <c r="CZ19" s="9"/>
    </row>
    <row r="20" spans="1:104" ht="9.75" customHeight="1" x14ac:dyDescent="0.25">
      <c r="A20" s="7"/>
      <c r="B20" s="8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7"/>
      <c r="AV20" s="32"/>
      <c r="AW20" s="32"/>
      <c r="AX20" s="32"/>
      <c r="AY20" s="32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35"/>
      <c r="BO20" s="35"/>
      <c r="BP20" s="35"/>
      <c r="BQ20" s="35"/>
      <c r="BR20" s="35"/>
      <c r="BS20" s="35"/>
      <c r="BT20" s="35"/>
      <c r="BU20" s="8"/>
      <c r="BV20" s="7"/>
      <c r="BW20" s="8"/>
      <c r="BX20" s="36"/>
      <c r="BY20" s="36"/>
      <c r="BZ20" s="36"/>
      <c r="CA20" s="8"/>
      <c r="CB20" s="8"/>
      <c r="CC20" s="7"/>
      <c r="CD20" s="8"/>
      <c r="CE20" s="35"/>
      <c r="CF20" s="35"/>
      <c r="CG20" s="35"/>
      <c r="CH20" s="8"/>
      <c r="CI20" s="8"/>
      <c r="CJ20" s="7"/>
      <c r="CK20" s="8"/>
      <c r="CL20" s="8"/>
      <c r="CM20" s="8"/>
      <c r="CN20" s="8"/>
      <c r="CO20" s="13" t="s">
        <v>13</v>
      </c>
      <c r="CP20" s="8"/>
      <c r="CQ20" s="8"/>
      <c r="CR20" s="8"/>
      <c r="CS20" s="8"/>
      <c r="CT20" s="7"/>
      <c r="CU20" s="8"/>
      <c r="CV20" s="36"/>
      <c r="CW20" s="36"/>
      <c r="CX20" s="36"/>
      <c r="CY20" s="8"/>
      <c r="CZ20" s="9"/>
    </row>
    <row r="21" spans="1:104" ht="3.15" customHeight="1" x14ac:dyDescent="0.25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0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0"/>
      <c r="BN21" s="11"/>
      <c r="BO21" s="11"/>
      <c r="BP21" s="11"/>
      <c r="BQ21" s="11"/>
      <c r="BR21" s="11"/>
      <c r="BS21" s="11"/>
      <c r="BT21" s="11"/>
      <c r="BU21" s="11"/>
      <c r="BV21" s="10"/>
      <c r="BW21" s="11"/>
      <c r="BX21" s="11"/>
      <c r="BY21" s="11"/>
      <c r="BZ21" s="11"/>
      <c r="CA21" s="11"/>
      <c r="CB21" s="11"/>
      <c r="CC21" s="10"/>
      <c r="CD21" s="11"/>
      <c r="CE21" s="11"/>
      <c r="CF21" s="11"/>
      <c r="CG21" s="11"/>
      <c r="CH21" s="11"/>
      <c r="CI21" s="11"/>
      <c r="CJ21" s="10"/>
      <c r="CK21" s="11"/>
      <c r="CL21" s="11"/>
      <c r="CM21" s="11"/>
      <c r="CN21" s="11"/>
      <c r="CO21" s="11"/>
      <c r="CP21" s="11"/>
      <c r="CQ21" s="11"/>
      <c r="CR21" s="11"/>
      <c r="CS21" s="11"/>
      <c r="CT21" s="10"/>
      <c r="CU21" s="11"/>
      <c r="CV21" s="11"/>
      <c r="CW21" s="11"/>
      <c r="CX21" s="11"/>
      <c r="CY21" s="11"/>
      <c r="CZ21" s="12"/>
    </row>
    <row r="22" spans="1:104" ht="0.6" customHeight="1" x14ac:dyDescent="0.25">
      <c r="AU22" s="14"/>
      <c r="BM22" s="14"/>
      <c r="BV22" s="14"/>
      <c r="CC22" s="14"/>
      <c r="CJ22" s="14"/>
      <c r="CT22" s="14"/>
    </row>
    <row r="23" spans="1:104" ht="2.25" customHeight="1" x14ac:dyDescent="0.25"/>
    <row r="24" spans="1:104" ht="10.5" customHeight="1" x14ac:dyDescent="0.25">
      <c r="C24" s="29" t="s">
        <v>14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04" ht="2.25" customHeight="1" x14ac:dyDescent="0.25"/>
    <row r="26" spans="1:104" ht="10.5" customHeight="1" x14ac:dyDescent="0.25">
      <c r="C26" s="29" t="s">
        <v>15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</row>
    <row r="27" spans="1:104" ht="2.25" customHeight="1" x14ac:dyDescent="0.25"/>
    <row r="28" spans="1:104" ht="10.5" customHeight="1" x14ac:dyDescent="0.25">
      <c r="C28" s="29" t="s">
        <v>16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104" ht="2.25" customHeight="1" x14ac:dyDescent="0.25"/>
    <row r="30" spans="1:104" ht="10.5" customHeight="1" x14ac:dyDescent="0.25">
      <c r="A30" s="1" t="s">
        <v>17</v>
      </c>
      <c r="C30" s="37" t="s">
        <v>18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V30" s="26" t="s">
        <v>19</v>
      </c>
      <c r="AW30" s="26"/>
      <c r="AX30" s="26"/>
      <c r="AY30" s="26"/>
      <c r="AZ30" s="26"/>
      <c r="BA30" s="26"/>
      <c r="BB30" s="26"/>
      <c r="BC30" s="26"/>
      <c r="BD30" s="26"/>
      <c r="BO30" s="38" t="s">
        <v>20</v>
      </c>
      <c r="BP30" s="38"/>
      <c r="BQ30" s="38"/>
      <c r="BR30" s="38"/>
      <c r="BW30" s="28">
        <v>176.15</v>
      </c>
      <c r="BX30" s="28"/>
      <c r="BY30" s="28"/>
      <c r="BZ30" s="28"/>
      <c r="CE30" s="39">
        <v>8.1</v>
      </c>
      <c r="CF30" s="39"/>
      <c r="CI30" s="42" t="s">
        <v>13</v>
      </c>
      <c r="CJ30" s="42"/>
      <c r="CQ30" s="28">
        <v>7574.45</v>
      </c>
      <c r="CR30" s="28"/>
      <c r="CS30" s="28"/>
      <c r="CT30" s="28"/>
      <c r="CU30" s="28"/>
      <c r="CV30" s="28"/>
      <c r="CW30" s="28"/>
      <c r="CX30" s="28"/>
      <c r="CY30" s="28"/>
    </row>
    <row r="31" spans="1:104" ht="9.6" customHeight="1" x14ac:dyDescent="0.25"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CE31" s="39"/>
      <c r="CF31" s="39"/>
    </row>
    <row r="32" spans="1:104" ht="0.75" customHeight="1" x14ac:dyDescent="0.25"/>
    <row r="33" spans="1:103" ht="57" customHeight="1" x14ac:dyDescent="0.25"/>
    <row r="34" spans="1:103" ht="2.25" customHeight="1" x14ac:dyDescent="0.25"/>
    <row r="35" spans="1:103" ht="10.5" customHeight="1" x14ac:dyDescent="0.25">
      <c r="A35" s="1" t="s">
        <v>17</v>
      </c>
      <c r="C35" s="37" t="s">
        <v>21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V35" s="26" t="s">
        <v>22</v>
      </c>
      <c r="AW35" s="26"/>
      <c r="AX35" s="26"/>
      <c r="AY35" s="26"/>
      <c r="AZ35" s="26"/>
      <c r="BA35" s="26"/>
      <c r="BO35" s="38" t="s">
        <v>23</v>
      </c>
      <c r="BP35" s="38"/>
      <c r="BQ35" s="38"/>
      <c r="BR35" s="38"/>
      <c r="BW35" s="28">
        <v>176.15</v>
      </c>
      <c r="BX35" s="28"/>
      <c r="BY35" s="28"/>
      <c r="BZ35" s="28"/>
      <c r="CE35" s="39">
        <v>8.1</v>
      </c>
      <c r="CF35" s="39"/>
      <c r="CI35" s="42" t="s">
        <v>13</v>
      </c>
      <c r="CJ35" s="42"/>
      <c r="CQ35" s="28">
        <v>7574.45</v>
      </c>
      <c r="CR35" s="28"/>
      <c r="CS35" s="28"/>
      <c r="CT35" s="28"/>
      <c r="CU35" s="28"/>
      <c r="CV35" s="28"/>
      <c r="CW35" s="28"/>
      <c r="CX35" s="28"/>
      <c r="CY35" s="28"/>
    </row>
    <row r="36" spans="1:103" ht="9.6" customHeight="1" x14ac:dyDescent="0.25"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CE36" s="39"/>
      <c r="CF36" s="39"/>
    </row>
    <row r="37" spans="1:103" ht="33.6" customHeight="1" x14ac:dyDescent="0.25"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</row>
    <row r="38" spans="1:103" ht="8.4" customHeight="1" x14ac:dyDescent="0.25"/>
    <row r="39" spans="1:103" ht="57" customHeight="1" x14ac:dyDescent="0.25"/>
    <row r="40" spans="1:103" ht="2.25" customHeight="1" x14ac:dyDescent="0.25"/>
    <row r="41" spans="1:103" ht="10.5" customHeight="1" x14ac:dyDescent="0.25">
      <c r="C41" s="29" t="s">
        <v>24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</row>
    <row r="42" spans="1:103" ht="2.25" customHeight="1" x14ac:dyDescent="0.25"/>
    <row r="43" spans="1:103" ht="10.5" customHeight="1" x14ac:dyDescent="0.25">
      <c r="A43" s="1" t="s">
        <v>17</v>
      </c>
      <c r="C43" s="37" t="s">
        <v>25</v>
      </c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V43" s="26" t="s">
        <v>26</v>
      </c>
      <c r="AW43" s="26"/>
      <c r="AX43" s="26"/>
      <c r="AY43" s="26"/>
      <c r="AZ43" s="26"/>
      <c r="BA43" s="26"/>
      <c r="BB43" s="26"/>
      <c r="BC43" s="26"/>
      <c r="BD43" s="26"/>
      <c r="BP43" s="38" t="s">
        <v>27</v>
      </c>
      <c r="BQ43" s="38"/>
      <c r="BW43" s="28">
        <v>176.15</v>
      </c>
      <c r="BX43" s="28"/>
      <c r="BY43" s="28"/>
      <c r="BZ43" s="28"/>
      <c r="CE43" s="39">
        <v>8.1</v>
      </c>
      <c r="CF43" s="39"/>
      <c r="CI43" s="42" t="s">
        <v>13</v>
      </c>
      <c r="CJ43" s="42"/>
      <c r="CQ43" s="28">
        <v>7574.45</v>
      </c>
      <c r="CR43" s="28"/>
      <c r="CS43" s="28"/>
      <c r="CT43" s="28"/>
      <c r="CU43" s="28"/>
      <c r="CV43" s="28"/>
      <c r="CW43" s="28"/>
      <c r="CX43" s="28"/>
      <c r="CY43" s="28"/>
    </row>
    <row r="44" spans="1:103" ht="9.6" customHeight="1" x14ac:dyDescent="0.25"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CE44" s="39"/>
      <c r="CF44" s="39"/>
    </row>
    <row r="45" spans="1:103" ht="29.1" customHeight="1" x14ac:dyDescent="0.25"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103" ht="0.75" customHeight="1" x14ac:dyDescent="0.25"/>
    <row r="47" spans="1:103" ht="57" customHeight="1" x14ac:dyDescent="0.25"/>
    <row r="48" spans="1:103" ht="2.25" customHeight="1" x14ac:dyDescent="0.25"/>
    <row r="49" spans="1:103" ht="10.5" customHeight="1" x14ac:dyDescent="0.25">
      <c r="C49" s="29" t="s">
        <v>28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</row>
    <row r="50" spans="1:103" ht="2.25" customHeight="1" x14ac:dyDescent="0.25"/>
    <row r="51" spans="1:103" ht="10.5" customHeight="1" x14ac:dyDescent="0.25">
      <c r="A51" s="1" t="s">
        <v>17</v>
      </c>
      <c r="C51" s="37" t="s">
        <v>29</v>
      </c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V51" s="26" t="s">
        <v>30</v>
      </c>
      <c r="AW51" s="26"/>
      <c r="AX51" s="26"/>
      <c r="AY51" s="26"/>
      <c r="AZ51" s="26"/>
      <c r="BA51" s="26"/>
      <c r="BB51" s="26"/>
      <c r="BC51" s="26"/>
      <c r="BD51" s="26"/>
      <c r="BP51" s="38" t="s">
        <v>27</v>
      </c>
      <c r="BQ51" s="38"/>
      <c r="BW51" s="28">
        <v>176.15</v>
      </c>
      <c r="BX51" s="28"/>
      <c r="BY51" s="28"/>
      <c r="BZ51" s="28"/>
      <c r="CE51" s="39">
        <v>8.1</v>
      </c>
      <c r="CF51" s="39"/>
      <c r="CI51" s="42" t="s">
        <v>13</v>
      </c>
      <c r="CJ51" s="42"/>
      <c r="CQ51" s="28">
        <v>7574.45</v>
      </c>
      <c r="CR51" s="28"/>
      <c r="CS51" s="28"/>
      <c r="CT51" s="28"/>
      <c r="CU51" s="28"/>
      <c r="CV51" s="28"/>
      <c r="CW51" s="28"/>
      <c r="CX51" s="28"/>
      <c r="CY51" s="28"/>
    </row>
    <row r="52" spans="1:103" ht="9.6" customHeight="1" x14ac:dyDescent="0.25"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CE52" s="39"/>
      <c r="CF52" s="39"/>
    </row>
    <row r="53" spans="1:103" ht="0.75" customHeight="1" x14ac:dyDescent="0.25"/>
    <row r="54" spans="1:103" ht="57" customHeight="1" x14ac:dyDescent="0.25"/>
    <row r="55" spans="1:103" ht="3.6" customHeight="1" x14ac:dyDescent="0.25"/>
    <row r="56" spans="1:103" ht="36" customHeight="1" x14ac:dyDescent="0.25">
      <c r="D56" s="27" t="s">
        <v>31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</row>
    <row r="57" spans="1:103" ht="22.5" customHeight="1" x14ac:dyDescent="0.25"/>
    <row r="58" spans="1:103" ht="33.75" customHeight="1" x14ac:dyDescent="0.25"/>
    <row r="59" spans="1:103" ht="156.15" customHeight="1" x14ac:dyDescent="0.25"/>
    <row r="60" spans="1:103" ht="4.3499999999999996" customHeight="1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6"/>
    </row>
    <row r="61" spans="1:103" ht="10.5" customHeight="1" x14ac:dyDescent="0.25">
      <c r="A61" s="7"/>
      <c r="B61" s="8"/>
      <c r="C61" s="32" t="s">
        <v>1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9"/>
    </row>
    <row r="62" spans="1:103" ht="2.4" customHeight="1" x14ac:dyDescent="0.25">
      <c r="A62" s="1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2"/>
    </row>
    <row r="63" spans="1:103" ht="7.35" customHeight="1" x14ac:dyDescent="0.25"/>
    <row r="64" spans="1:103" ht="9" customHeight="1" x14ac:dyDescent="0.25">
      <c r="C64" s="33" t="s">
        <v>6</v>
      </c>
      <c r="D64" s="33"/>
      <c r="E64" s="33"/>
      <c r="K64" s="34">
        <v>45524</v>
      </c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CW64" s="3" t="s">
        <v>32</v>
      </c>
    </row>
    <row r="65" spans="1:104" ht="3.9" customHeight="1" x14ac:dyDescent="0.25"/>
    <row r="66" spans="1:104" ht="0.6" customHeight="1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6"/>
    </row>
    <row r="67" spans="1:104" ht="3" customHeight="1" x14ac:dyDescent="0.25">
      <c r="A67" s="7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7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7"/>
      <c r="BN67" s="8"/>
      <c r="BO67" s="8"/>
      <c r="BP67" s="8"/>
      <c r="BQ67" s="8"/>
      <c r="BR67" s="8"/>
      <c r="BS67" s="8"/>
      <c r="BT67" s="8"/>
      <c r="BU67" s="8"/>
      <c r="BV67" s="7"/>
      <c r="BW67" s="8"/>
      <c r="BX67" s="8"/>
      <c r="BY67" s="8"/>
      <c r="BZ67" s="8"/>
      <c r="CA67" s="8"/>
      <c r="CB67" s="8"/>
      <c r="CC67" s="7"/>
      <c r="CD67" s="8"/>
      <c r="CE67" s="8"/>
      <c r="CF67" s="8"/>
      <c r="CG67" s="8"/>
      <c r="CH67" s="8"/>
      <c r="CI67" s="8"/>
      <c r="CJ67" s="7"/>
      <c r="CK67" s="8"/>
      <c r="CL67" s="8"/>
      <c r="CM67" s="8"/>
      <c r="CN67" s="8"/>
      <c r="CO67" s="8"/>
      <c r="CP67" s="8"/>
      <c r="CQ67" s="8"/>
      <c r="CR67" s="8"/>
      <c r="CS67" s="8"/>
      <c r="CT67" s="7"/>
      <c r="CU67" s="8"/>
      <c r="CV67" s="8"/>
      <c r="CW67" s="8"/>
      <c r="CX67" s="8"/>
      <c r="CY67" s="8"/>
      <c r="CZ67" s="9"/>
    </row>
    <row r="68" spans="1:104" ht="0.75" customHeight="1" x14ac:dyDescent="0.25">
      <c r="A68" s="7"/>
      <c r="B68" s="8"/>
      <c r="C68" s="32" t="s">
        <v>7</v>
      </c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7"/>
      <c r="AV68" s="32" t="s">
        <v>8</v>
      </c>
      <c r="AW68" s="32"/>
      <c r="AX68" s="32"/>
      <c r="AY68" s="32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7"/>
      <c r="BN68" s="35" t="s">
        <v>9</v>
      </c>
      <c r="BO68" s="35"/>
      <c r="BP68" s="35"/>
      <c r="BQ68" s="35"/>
      <c r="BR68" s="35"/>
      <c r="BS68" s="35"/>
      <c r="BT68" s="35"/>
      <c r="BU68" s="8"/>
      <c r="BV68" s="7"/>
      <c r="BW68" s="8"/>
      <c r="BX68" s="36" t="s">
        <v>10</v>
      </c>
      <c r="BY68" s="36"/>
      <c r="BZ68" s="36"/>
      <c r="CA68" s="8"/>
      <c r="CB68" s="8"/>
      <c r="CC68" s="7"/>
      <c r="CD68" s="8"/>
      <c r="CE68" s="35" t="s">
        <v>11</v>
      </c>
      <c r="CF68" s="35"/>
      <c r="CG68" s="35"/>
      <c r="CH68" s="8"/>
      <c r="CI68" s="8"/>
      <c r="CJ68" s="7"/>
      <c r="CK68" s="8"/>
      <c r="CL68" s="8"/>
      <c r="CM68" s="8"/>
      <c r="CN68" s="8"/>
      <c r="CO68" s="8"/>
      <c r="CP68" s="8"/>
      <c r="CQ68" s="8"/>
      <c r="CR68" s="8"/>
      <c r="CS68" s="8"/>
      <c r="CT68" s="7"/>
      <c r="CU68" s="8"/>
      <c r="CV68" s="36" t="s">
        <v>12</v>
      </c>
      <c r="CW68" s="36"/>
      <c r="CX68" s="36"/>
      <c r="CY68" s="8"/>
      <c r="CZ68" s="9"/>
    </row>
    <row r="69" spans="1:104" ht="9.75" customHeight="1" x14ac:dyDescent="0.25">
      <c r="A69" s="7"/>
      <c r="B69" s="8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7"/>
      <c r="AV69" s="32"/>
      <c r="AW69" s="32"/>
      <c r="AX69" s="32"/>
      <c r="AY69" s="32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7"/>
      <c r="BN69" s="35"/>
      <c r="BO69" s="35"/>
      <c r="BP69" s="35"/>
      <c r="BQ69" s="35"/>
      <c r="BR69" s="35"/>
      <c r="BS69" s="35"/>
      <c r="BT69" s="35"/>
      <c r="BU69" s="8"/>
      <c r="BV69" s="7"/>
      <c r="BW69" s="8"/>
      <c r="BX69" s="36"/>
      <c r="BY69" s="36"/>
      <c r="BZ69" s="36"/>
      <c r="CA69" s="8"/>
      <c r="CB69" s="8"/>
      <c r="CC69" s="7"/>
      <c r="CD69" s="8"/>
      <c r="CE69" s="35"/>
      <c r="CF69" s="35"/>
      <c r="CG69" s="35"/>
      <c r="CH69" s="8"/>
      <c r="CI69" s="8"/>
      <c r="CJ69" s="7"/>
      <c r="CK69" s="8"/>
      <c r="CL69" s="8"/>
      <c r="CM69" s="8"/>
      <c r="CN69" s="8"/>
      <c r="CO69" s="13" t="s">
        <v>13</v>
      </c>
      <c r="CP69" s="8"/>
      <c r="CQ69" s="8"/>
      <c r="CR69" s="8"/>
      <c r="CS69" s="8"/>
      <c r="CT69" s="7"/>
      <c r="CU69" s="8"/>
      <c r="CV69" s="36"/>
      <c r="CW69" s="36"/>
      <c r="CX69" s="36"/>
      <c r="CY69" s="8"/>
      <c r="CZ69" s="9"/>
    </row>
    <row r="70" spans="1:104" ht="3.15" customHeight="1" x14ac:dyDescent="0.25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0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0"/>
      <c r="BN70" s="11"/>
      <c r="BO70" s="11"/>
      <c r="BP70" s="11"/>
      <c r="BQ70" s="11"/>
      <c r="BR70" s="11"/>
      <c r="BS70" s="11"/>
      <c r="BT70" s="11"/>
      <c r="BU70" s="11"/>
      <c r="BV70" s="10"/>
      <c r="BW70" s="11"/>
      <c r="BX70" s="11"/>
      <c r="BY70" s="11"/>
      <c r="BZ70" s="11"/>
      <c r="CA70" s="11"/>
      <c r="CB70" s="11"/>
      <c r="CC70" s="10"/>
      <c r="CD70" s="11"/>
      <c r="CE70" s="11"/>
      <c r="CF70" s="11"/>
      <c r="CG70" s="11"/>
      <c r="CH70" s="11"/>
      <c r="CI70" s="11"/>
      <c r="CJ70" s="10"/>
      <c r="CK70" s="11"/>
      <c r="CL70" s="11"/>
      <c r="CM70" s="11"/>
      <c r="CN70" s="11"/>
      <c r="CO70" s="11"/>
      <c r="CP70" s="11"/>
      <c r="CQ70" s="11"/>
      <c r="CR70" s="11"/>
      <c r="CS70" s="11"/>
      <c r="CT70" s="10"/>
      <c r="CU70" s="11"/>
      <c r="CV70" s="11"/>
      <c r="CW70" s="11"/>
      <c r="CX70" s="11"/>
      <c r="CY70" s="11"/>
      <c r="CZ70" s="12"/>
    </row>
    <row r="71" spans="1:104" ht="0.6" customHeight="1" x14ac:dyDescent="0.25">
      <c r="AU71" s="14"/>
      <c r="BM71" s="14"/>
      <c r="BV71" s="14"/>
      <c r="CC71" s="14"/>
      <c r="CJ71" s="14"/>
      <c r="CT71" s="14"/>
    </row>
    <row r="72" spans="1:104" ht="3.75" customHeight="1" x14ac:dyDescent="0.25"/>
    <row r="73" spans="1:104" ht="10.5" customHeight="1" x14ac:dyDescent="0.25">
      <c r="C73" s="26" t="s">
        <v>33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CS73" s="28">
        <v>718.2</v>
      </c>
      <c r="CT73" s="28"/>
      <c r="CU73" s="28"/>
      <c r="CV73" s="28"/>
      <c r="CW73" s="28"/>
      <c r="CX73" s="28"/>
    </row>
    <row r="74" spans="1:104" ht="2.25" customHeight="1" x14ac:dyDescent="0.25"/>
    <row r="75" spans="1:104" ht="10.5" customHeight="1" x14ac:dyDescent="0.25">
      <c r="A75" s="1" t="s">
        <v>17</v>
      </c>
      <c r="C75" s="37" t="s">
        <v>34</v>
      </c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V75" s="26" t="s">
        <v>35</v>
      </c>
      <c r="AW75" s="26"/>
      <c r="AX75" s="26"/>
      <c r="AY75" s="26"/>
      <c r="AZ75" s="26"/>
      <c r="BA75" s="26"/>
      <c r="BB75" s="26"/>
      <c r="BC75" s="26"/>
      <c r="BO75" s="38" t="s">
        <v>36</v>
      </c>
      <c r="BP75" s="38"/>
      <c r="BQ75" s="38"/>
      <c r="BR75" s="38"/>
      <c r="BW75" s="28">
        <v>176.15</v>
      </c>
      <c r="BX75" s="28"/>
      <c r="BY75" s="28"/>
      <c r="BZ75" s="28"/>
      <c r="CE75" s="39">
        <v>8.1</v>
      </c>
      <c r="CF75" s="39"/>
      <c r="CI75" s="42" t="s">
        <v>13</v>
      </c>
      <c r="CJ75" s="42"/>
      <c r="CQ75" s="28">
        <v>7574.45</v>
      </c>
      <c r="CR75" s="28"/>
      <c r="CS75" s="28"/>
      <c r="CT75" s="28"/>
      <c r="CU75" s="28"/>
      <c r="CV75" s="28"/>
      <c r="CW75" s="28"/>
      <c r="CX75" s="28"/>
      <c r="CY75" s="28"/>
    </row>
    <row r="76" spans="1:104" ht="9.6" customHeight="1" x14ac:dyDescent="0.25"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CE76" s="39"/>
      <c r="CF76" s="39"/>
    </row>
    <row r="77" spans="1:104" ht="19.350000000000001" customHeight="1" x14ac:dyDescent="0.25"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</row>
    <row r="78" spans="1:104" ht="0.75" customHeight="1" x14ac:dyDescent="0.25"/>
    <row r="79" spans="1:104" ht="57" customHeight="1" x14ac:dyDescent="0.25"/>
    <row r="80" spans="1:104" ht="9" customHeight="1" x14ac:dyDescent="0.25"/>
    <row r="81" spans="1:103" ht="6" customHeight="1" x14ac:dyDescent="0.25"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</row>
    <row r="82" spans="1:103" ht="10.5" customHeight="1" x14ac:dyDescent="0.25">
      <c r="C82" s="29" t="s">
        <v>37</v>
      </c>
      <c r="D82" s="29"/>
      <c r="E82" s="29"/>
      <c r="F82" s="29"/>
    </row>
    <row r="83" spans="1:103" ht="2.25" customHeight="1" x14ac:dyDescent="0.25"/>
    <row r="84" spans="1:103" ht="10.5" customHeight="1" x14ac:dyDescent="0.25">
      <c r="A84" s="1" t="s">
        <v>17</v>
      </c>
      <c r="C84" s="37" t="s">
        <v>38</v>
      </c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V84" s="37" t="s">
        <v>39</v>
      </c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O84" s="38" t="s">
        <v>40</v>
      </c>
      <c r="BP84" s="38"/>
      <c r="BQ84" s="38"/>
      <c r="BR84" s="38"/>
      <c r="BW84" s="28">
        <v>176.15</v>
      </c>
      <c r="BX84" s="28"/>
      <c r="BY84" s="28"/>
      <c r="BZ84" s="28"/>
      <c r="CE84" s="39">
        <v>8.1</v>
      </c>
      <c r="CF84" s="39"/>
      <c r="CI84" s="42" t="s">
        <v>13</v>
      </c>
      <c r="CJ84" s="42"/>
      <c r="CQ84" s="28">
        <v>7574.45</v>
      </c>
      <c r="CR84" s="28"/>
      <c r="CS84" s="28"/>
      <c r="CT84" s="28"/>
      <c r="CU84" s="28"/>
      <c r="CV84" s="28"/>
      <c r="CW84" s="28"/>
      <c r="CX84" s="28"/>
      <c r="CY84" s="28"/>
    </row>
    <row r="85" spans="1:103" ht="9.6" customHeight="1" x14ac:dyDescent="0.25"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CE85" s="39"/>
      <c r="CF85" s="39"/>
    </row>
    <row r="86" spans="1:103" ht="111.6" customHeight="1" x14ac:dyDescent="0.25"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</row>
    <row r="87" spans="1:103" ht="2.25" customHeight="1" x14ac:dyDescent="0.25"/>
    <row r="88" spans="1:103" ht="10.5" customHeight="1" x14ac:dyDescent="0.25">
      <c r="C88" s="29" t="s">
        <v>41</v>
      </c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</row>
    <row r="89" spans="1:103" ht="2.25" customHeight="1" x14ac:dyDescent="0.25"/>
    <row r="90" spans="1:103" ht="10.5" customHeight="1" x14ac:dyDescent="0.25">
      <c r="A90" s="1" t="s">
        <v>17</v>
      </c>
      <c r="C90" s="37" t="s">
        <v>42</v>
      </c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V90" s="26" t="s">
        <v>43</v>
      </c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O90" s="38" t="s">
        <v>40</v>
      </c>
      <c r="BP90" s="38"/>
      <c r="BQ90" s="38"/>
      <c r="BR90" s="38"/>
      <c r="BW90" s="28">
        <v>176.15</v>
      </c>
      <c r="BX90" s="28"/>
      <c r="BY90" s="28"/>
      <c r="BZ90" s="28"/>
      <c r="CE90" s="39">
        <v>8.1</v>
      </c>
      <c r="CF90" s="39"/>
      <c r="CI90" s="42" t="s">
        <v>13</v>
      </c>
      <c r="CJ90" s="42"/>
      <c r="CQ90" s="28">
        <v>7574.45</v>
      </c>
      <c r="CR90" s="28"/>
      <c r="CS90" s="28"/>
      <c r="CT90" s="28"/>
      <c r="CU90" s="28"/>
      <c r="CV90" s="28"/>
      <c r="CW90" s="28"/>
      <c r="CX90" s="28"/>
      <c r="CY90" s="28"/>
    </row>
    <row r="91" spans="1:103" ht="9.6" customHeight="1" x14ac:dyDescent="0.25"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CE91" s="39"/>
      <c r="CF91" s="39"/>
    </row>
    <row r="92" spans="1:103" ht="19.350000000000001" customHeight="1" x14ac:dyDescent="0.25"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</row>
    <row r="93" spans="1:103" ht="0.75" customHeight="1" x14ac:dyDescent="0.25"/>
    <row r="94" spans="1:103" ht="57" customHeight="1" x14ac:dyDescent="0.25"/>
    <row r="95" spans="1:103" ht="2.25" customHeight="1" x14ac:dyDescent="0.25"/>
    <row r="96" spans="1:103" ht="10.5" customHeight="1" x14ac:dyDescent="0.25">
      <c r="A96" s="1" t="s">
        <v>17</v>
      </c>
      <c r="C96" s="37" t="s">
        <v>44</v>
      </c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V96" s="26" t="s">
        <v>45</v>
      </c>
      <c r="AW96" s="26"/>
      <c r="AX96" s="26"/>
      <c r="AY96" s="26"/>
      <c r="AZ96" s="26"/>
      <c r="BA96" s="26"/>
      <c r="BB96" s="26"/>
      <c r="BO96" s="38" t="s">
        <v>40</v>
      </c>
      <c r="BP96" s="38"/>
      <c r="BQ96" s="38"/>
      <c r="BR96" s="38"/>
      <c r="BW96" s="28">
        <v>176.15</v>
      </c>
      <c r="BX96" s="28"/>
      <c r="BY96" s="28"/>
      <c r="BZ96" s="28"/>
      <c r="CE96" s="39">
        <v>8.1</v>
      </c>
      <c r="CF96" s="39"/>
      <c r="CI96" s="42" t="s">
        <v>13</v>
      </c>
      <c r="CJ96" s="42"/>
      <c r="CQ96" s="28">
        <v>7574.45</v>
      </c>
      <c r="CR96" s="28"/>
      <c r="CS96" s="28"/>
      <c r="CT96" s="28"/>
      <c r="CU96" s="28"/>
      <c r="CV96" s="28"/>
      <c r="CW96" s="28"/>
      <c r="CX96" s="28"/>
      <c r="CY96" s="28"/>
    </row>
    <row r="97" spans="1:103" ht="9.6" customHeight="1" x14ac:dyDescent="0.25"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CE97" s="39"/>
      <c r="CF97" s="39"/>
    </row>
    <row r="98" spans="1:103" ht="2.25" customHeight="1" x14ac:dyDescent="0.25"/>
    <row r="99" spans="1:103" ht="10.5" customHeight="1" x14ac:dyDescent="0.25">
      <c r="A99" s="1" t="s">
        <v>17</v>
      </c>
      <c r="C99" s="37" t="s">
        <v>46</v>
      </c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V99" s="37" t="s">
        <v>47</v>
      </c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O99" s="38" t="s">
        <v>48</v>
      </c>
      <c r="BP99" s="38"/>
      <c r="BQ99" s="38"/>
      <c r="BR99" s="38"/>
      <c r="BW99" s="28">
        <v>176.15</v>
      </c>
      <c r="BX99" s="28"/>
      <c r="BY99" s="28"/>
      <c r="BZ99" s="28"/>
      <c r="CE99" s="39">
        <v>8.1</v>
      </c>
      <c r="CF99" s="39"/>
      <c r="CI99" s="42" t="s">
        <v>13</v>
      </c>
      <c r="CJ99" s="42"/>
      <c r="CQ99" s="28">
        <v>7574.45</v>
      </c>
      <c r="CR99" s="28"/>
      <c r="CS99" s="28"/>
      <c r="CT99" s="28"/>
      <c r="CU99" s="28"/>
      <c r="CV99" s="28"/>
      <c r="CW99" s="28"/>
      <c r="CX99" s="28"/>
      <c r="CY99" s="28"/>
    </row>
    <row r="100" spans="1:103" ht="9.6" customHeight="1" x14ac:dyDescent="0.25"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CE100" s="39"/>
      <c r="CF100" s="39"/>
    </row>
    <row r="101" spans="1:103" ht="58.2" customHeight="1" x14ac:dyDescent="0.25"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</row>
    <row r="102" spans="1:103" ht="0.75" customHeight="1" x14ac:dyDescent="0.25"/>
    <row r="103" spans="1:103" ht="28.2" customHeight="1" x14ac:dyDescent="0.25"/>
    <row r="104" spans="1:103" ht="28.95" customHeight="1" x14ac:dyDescent="0.25">
      <c r="D104" s="27" t="s">
        <v>31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</row>
    <row r="105" spans="1:103" ht="7.2" customHeight="1" x14ac:dyDescent="0.25"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</row>
    <row r="106" spans="1:103" ht="22.5" customHeight="1" x14ac:dyDescent="0.25"/>
    <row r="107" spans="1:103" ht="33.75" customHeight="1" x14ac:dyDescent="0.25"/>
    <row r="108" spans="1:103" ht="156.15" customHeight="1" x14ac:dyDescent="0.25"/>
    <row r="109" spans="1:103" ht="4.3499999999999996" customHeight="1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6"/>
    </row>
    <row r="110" spans="1:103" ht="10.5" customHeight="1" x14ac:dyDescent="0.25">
      <c r="A110" s="7"/>
      <c r="B110" s="8"/>
      <c r="C110" s="32" t="s">
        <v>1</v>
      </c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9"/>
    </row>
    <row r="111" spans="1:103" ht="2.4" customHeight="1" x14ac:dyDescent="0.25">
      <c r="A111" s="10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2"/>
    </row>
    <row r="112" spans="1:103" ht="7.35" customHeight="1" x14ac:dyDescent="0.25"/>
    <row r="113" spans="1:104" ht="9" customHeight="1" x14ac:dyDescent="0.25">
      <c r="C113" s="33" t="s">
        <v>6</v>
      </c>
      <c r="D113" s="33"/>
      <c r="E113" s="33"/>
      <c r="K113" s="34">
        <v>45524</v>
      </c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CW113" s="3" t="s">
        <v>49</v>
      </c>
    </row>
    <row r="114" spans="1:104" ht="3.9" customHeight="1" x14ac:dyDescent="0.25"/>
    <row r="115" spans="1:104" ht="0.6" customHeight="1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6"/>
    </row>
    <row r="116" spans="1:104" ht="3" customHeight="1" x14ac:dyDescent="0.25">
      <c r="A116" s="7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7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7"/>
      <c r="BN116" s="8"/>
      <c r="BO116" s="8"/>
      <c r="BP116" s="8"/>
      <c r="BQ116" s="8"/>
      <c r="BR116" s="8"/>
      <c r="BS116" s="8"/>
      <c r="BT116" s="8"/>
      <c r="BU116" s="8"/>
      <c r="BV116" s="7"/>
      <c r="BW116" s="8"/>
      <c r="BX116" s="8"/>
      <c r="BY116" s="8"/>
      <c r="BZ116" s="8"/>
      <c r="CA116" s="8"/>
      <c r="CB116" s="8"/>
      <c r="CC116" s="7"/>
      <c r="CD116" s="8"/>
      <c r="CE116" s="8"/>
      <c r="CF116" s="8"/>
      <c r="CG116" s="8"/>
      <c r="CH116" s="8"/>
      <c r="CI116" s="8"/>
      <c r="CJ116" s="7"/>
      <c r="CK116" s="8"/>
      <c r="CL116" s="8"/>
      <c r="CM116" s="8"/>
      <c r="CN116" s="8"/>
      <c r="CO116" s="8"/>
      <c r="CP116" s="8"/>
      <c r="CQ116" s="8"/>
      <c r="CR116" s="8"/>
      <c r="CS116" s="8"/>
      <c r="CT116" s="7"/>
      <c r="CU116" s="8"/>
      <c r="CV116" s="8"/>
      <c r="CW116" s="8"/>
      <c r="CX116" s="8"/>
      <c r="CY116" s="8"/>
      <c r="CZ116" s="9"/>
    </row>
    <row r="117" spans="1:104" ht="0.75" customHeight="1" x14ac:dyDescent="0.25">
      <c r="A117" s="7"/>
      <c r="B117" s="8"/>
      <c r="C117" s="32" t="s">
        <v>7</v>
      </c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7"/>
      <c r="AV117" s="32" t="s">
        <v>8</v>
      </c>
      <c r="AW117" s="32"/>
      <c r="AX117" s="32"/>
      <c r="AY117" s="32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7"/>
      <c r="BN117" s="35" t="s">
        <v>9</v>
      </c>
      <c r="BO117" s="35"/>
      <c r="BP117" s="35"/>
      <c r="BQ117" s="35"/>
      <c r="BR117" s="35"/>
      <c r="BS117" s="35"/>
      <c r="BT117" s="35"/>
      <c r="BU117" s="8"/>
      <c r="BV117" s="7"/>
      <c r="BW117" s="8"/>
      <c r="BX117" s="36" t="s">
        <v>10</v>
      </c>
      <c r="BY117" s="36"/>
      <c r="BZ117" s="36"/>
      <c r="CA117" s="8"/>
      <c r="CB117" s="8"/>
      <c r="CC117" s="7"/>
      <c r="CD117" s="8"/>
      <c r="CE117" s="35" t="s">
        <v>11</v>
      </c>
      <c r="CF117" s="35"/>
      <c r="CG117" s="35"/>
      <c r="CH117" s="8"/>
      <c r="CI117" s="8"/>
      <c r="CJ117" s="7"/>
      <c r="CK117" s="8"/>
      <c r="CL117" s="8"/>
      <c r="CM117" s="8"/>
      <c r="CN117" s="8"/>
      <c r="CO117" s="8"/>
      <c r="CP117" s="8"/>
      <c r="CQ117" s="8"/>
      <c r="CR117" s="8"/>
      <c r="CS117" s="8"/>
      <c r="CT117" s="7"/>
      <c r="CU117" s="8"/>
      <c r="CV117" s="36" t="s">
        <v>12</v>
      </c>
      <c r="CW117" s="36"/>
      <c r="CX117" s="36"/>
      <c r="CY117" s="8"/>
      <c r="CZ117" s="9"/>
    </row>
    <row r="118" spans="1:104" ht="9.75" customHeight="1" x14ac:dyDescent="0.25">
      <c r="A118" s="7"/>
      <c r="B118" s="8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7"/>
      <c r="AV118" s="32"/>
      <c r="AW118" s="32"/>
      <c r="AX118" s="32"/>
      <c r="AY118" s="32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7"/>
      <c r="BN118" s="35"/>
      <c r="BO118" s="35"/>
      <c r="BP118" s="35"/>
      <c r="BQ118" s="35"/>
      <c r="BR118" s="35"/>
      <c r="BS118" s="35"/>
      <c r="BT118" s="35"/>
      <c r="BU118" s="8"/>
      <c r="BV118" s="7"/>
      <c r="BW118" s="8"/>
      <c r="BX118" s="36"/>
      <c r="BY118" s="36"/>
      <c r="BZ118" s="36"/>
      <c r="CA118" s="8"/>
      <c r="CB118" s="8"/>
      <c r="CC118" s="7"/>
      <c r="CD118" s="8"/>
      <c r="CE118" s="35"/>
      <c r="CF118" s="35"/>
      <c r="CG118" s="35"/>
      <c r="CH118" s="8"/>
      <c r="CI118" s="8"/>
      <c r="CJ118" s="7"/>
      <c r="CK118" s="8"/>
      <c r="CL118" s="8"/>
      <c r="CM118" s="8"/>
      <c r="CN118" s="8"/>
      <c r="CO118" s="13" t="s">
        <v>13</v>
      </c>
      <c r="CP118" s="8"/>
      <c r="CQ118" s="8"/>
      <c r="CR118" s="8"/>
      <c r="CS118" s="8"/>
      <c r="CT118" s="7"/>
      <c r="CU118" s="8"/>
      <c r="CV118" s="36"/>
      <c r="CW118" s="36"/>
      <c r="CX118" s="36"/>
      <c r="CY118" s="8"/>
      <c r="CZ118" s="9"/>
    </row>
    <row r="119" spans="1:104" ht="3.15" customHeight="1" x14ac:dyDescent="0.25">
      <c r="A119" s="10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0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0"/>
      <c r="BN119" s="11"/>
      <c r="BO119" s="11"/>
      <c r="BP119" s="11"/>
      <c r="BQ119" s="11"/>
      <c r="BR119" s="11"/>
      <c r="BS119" s="11"/>
      <c r="BT119" s="11"/>
      <c r="BU119" s="11"/>
      <c r="BV119" s="10"/>
      <c r="BW119" s="11"/>
      <c r="BX119" s="11"/>
      <c r="BY119" s="11"/>
      <c r="BZ119" s="11"/>
      <c r="CA119" s="11"/>
      <c r="CB119" s="11"/>
      <c r="CC119" s="10"/>
      <c r="CD119" s="11"/>
      <c r="CE119" s="11"/>
      <c r="CF119" s="11"/>
      <c r="CG119" s="11"/>
      <c r="CH119" s="11"/>
      <c r="CI119" s="11"/>
      <c r="CJ119" s="10"/>
      <c r="CK119" s="11"/>
      <c r="CL119" s="11"/>
      <c r="CM119" s="11"/>
      <c r="CN119" s="11"/>
      <c r="CO119" s="11"/>
      <c r="CP119" s="11"/>
      <c r="CQ119" s="11"/>
      <c r="CR119" s="11"/>
      <c r="CS119" s="11"/>
      <c r="CT119" s="10"/>
      <c r="CU119" s="11"/>
      <c r="CV119" s="11"/>
      <c r="CW119" s="11"/>
      <c r="CX119" s="11"/>
      <c r="CY119" s="11"/>
      <c r="CZ119" s="12"/>
    </row>
    <row r="120" spans="1:104" ht="0.6" customHeight="1" x14ac:dyDescent="0.25">
      <c r="AU120" s="14"/>
      <c r="BM120" s="14"/>
      <c r="BV120" s="14"/>
      <c r="CC120" s="14"/>
      <c r="CJ120" s="14"/>
      <c r="CT120" s="14"/>
    </row>
    <row r="121" spans="1:104" ht="3.75" customHeight="1" x14ac:dyDescent="0.25"/>
    <row r="122" spans="1:104" ht="10.5" customHeight="1" x14ac:dyDescent="0.25">
      <c r="C122" s="26" t="s">
        <v>50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CS122" s="28">
        <v>718.2</v>
      </c>
      <c r="CT122" s="28"/>
      <c r="CU122" s="28"/>
      <c r="CV122" s="28"/>
      <c r="CW122" s="28"/>
      <c r="CX122" s="28"/>
    </row>
    <row r="123" spans="1:104" ht="2.25" customHeight="1" x14ac:dyDescent="0.25"/>
    <row r="124" spans="1:104" ht="10.5" customHeight="1" x14ac:dyDescent="0.25">
      <c r="A124" s="1" t="s">
        <v>17</v>
      </c>
      <c r="C124" s="37" t="s">
        <v>51</v>
      </c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V124" s="26" t="s">
        <v>52</v>
      </c>
      <c r="AW124" s="26"/>
      <c r="AX124" s="26"/>
      <c r="AY124" s="26"/>
      <c r="AZ124" s="26"/>
      <c r="BA124" s="26"/>
      <c r="BB124" s="26"/>
      <c r="BC124" s="26"/>
      <c r="BD124" s="26"/>
      <c r="BO124" s="38" t="s">
        <v>53</v>
      </c>
      <c r="BP124" s="38"/>
      <c r="BQ124" s="38"/>
      <c r="BR124" s="38"/>
      <c r="BW124" s="28">
        <v>176.15</v>
      </c>
      <c r="BX124" s="28"/>
      <c r="BY124" s="28"/>
      <c r="BZ124" s="28"/>
      <c r="CE124" s="39">
        <v>8.1</v>
      </c>
      <c r="CF124" s="39"/>
      <c r="CI124" s="42" t="s">
        <v>13</v>
      </c>
      <c r="CJ124" s="42"/>
      <c r="CQ124" s="28">
        <v>7574.45</v>
      </c>
      <c r="CR124" s="28"/>
      <c r="CS124" s="28"/>
      <c r="CT124" s="28"/>
      <c r="CU124" s="28"/>
      <c r="CV124" s="28"/>
      <c r="CW124" s="28"/>
      <c r="CX124" s="28"/>
      <c r="CY124" s="28"/>
    </row>
    <row r="125" spans="1:104" ht="9.6" customHeight="1" x14ac:dyDescent="0.25"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CE125" s="39"/>
      <c r="CF125" s="39"/>
    </row>
    <row r="126" spans="1:104" ht="19.350000000000001" customHeight="1" x14ac:dyDescent="0.25"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</row>
    <row r="127" spans="1:104" ht="0.75" customHeight="1" x14ac:dyDescent="0.25"/>
    <row r="128" spans="1:104" ht="57" customHeight="1" x14ac:dyDescent="0.25"/>
    <row r="129" spans="1:103" ht="9" customHeight="1" x14ac:dyDescent="0.25"/>
    <row r="130" spans="1:103" ht="6" customHeight="1" x14ac:dyDescent="0.25"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</row>
    <row r="131" spans="1:103" ht="10.5" customHeight="1" x14ac:dyDescent="0.25">
      <c r="C131" s="29" t="s">
        <v>54</v>
      </c>
      <c r="D131" s="29"/>
      <c r="E131" s="29"/>
      <c r="F131" s="29"/>
      <c r="G131" s="29"/>
      <c r="H131" s="29"/>
      <c r="I131" s="29"/>
      <c r="J131" s="29"/>
      <c r="K131" s="29"/>
      <c r="L131" s="29"/>
      <c r="M131" s="29"/>
    </row>
    <row r="132" spans="1:103" ht="2.25" customHeight="1" x14ac:dyDescent="0.25"/>
    <row r="133" spans="1:103" ht="10.5" customHeight="1" x14ac:dyDescent="0.25">
      <c r="A133" s="1" t="s">
        <v>17</v>
      </c>
      <c r="C133" s="37" t="s">
        <v>55</v>
      </c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V133" s="26" t="s">
        <v>56</v>
      </c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P133" s="38" t="s">
        <v>57</v>
      </c>
      <c r="BQ133" s="38"/>
      <c r="BW133" s="28">
        <v>176.15</v>
      </c>
      <c r="BX133" s="28"/>
      <c r="BY133" s="28"/>
      <c r="BZ133" s="28"/>
      <c r="CE133" s="39">
        <v>8.1</v>
      </c>
      <c r="CF133" s="39"/>
      <c r="CI133" s="42" t="s">
        <v>13</v>
      </c>
      <c r="CJ133" s="42"/>
      <c r="CQ133" s="28">
        <v>7574.45</v>
      </c>
      <c r="CR133" s="28"/>
      <c r="CS133" s="28"/>
      <c r="CT133" s="28"/>
      <c r="CU133" s="28"/>
      <c r="CV133" s="28"/>
      <c r="CW133" s="28"/>
      <c r="CX133" s="28"/>
      <c r="CY133" s="28"/>
    </row>
    <row r="134" spans="1:103" ht="9.6" customHeight="1" x14ac:dyDescent="0.25"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CE134" s="39"/>
      <c r="CF134" s="39"/>
    </row>
    <row r="135" spans="1:103" ht="9.6" customHeight="1" x14ac:dyDescent="0.25"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</row>
    <row r="136" spans="1:103" ht="0.75" customHeight="1" x14ac:dyDescent="0.25"/>
    <row r="137" spans="1:103" ht="57" customHeight="1" x14ac:dyDescent="0.25"/>
    <row r="138" spans="1:103" ht="2.25" customHeight="1" x14ac:dyDescent="0.25"/>
    <row r="139" spans="1:103" ht="10.5" customHeight="1" x14ac:dyDescent="0.25">
      <c r="A139" s="1" t="s">
        <v>17</v>
      </c>
      <c r="C139" s="37" t="s">
        <v>58</v>
      </c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V139" s="26" t="s">
        <v>59</v>
      </c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P139" s="38" t="s">
        <v>27</v>
      </c>
      <c r="BQ139" s="38"/>
      <c r="BW139" s="28">
        <v>176.15</v>
      </c>
      <c r="BX139" s="28"/>
      <c r="BY139" s="28"/>
      <c r="BZ139" s="28"/>
      <c r="CE139" s="39">
        <v>8.1</v>
      </c>
      <c r="CF139" s="39"/>
      <c r="CI139" s="42" t="s">
        <v>13</v>
      </c>
      <c r="CJ139" s="42"/>
      <c r="CQ139" s="28">
        <v>7574.45</v>
      </c>
      <c r="CR139" s="28"/>
      <c r="CS139" s="28"/>
      <c r="CT139" s="28"/>
      <c r="CU139" s="28"/>
      <c r="CV139" s="28"/>
      <c r="CW139" s="28"/>
      <c r="CX139" s="28"/>
      <c r="CY139" s="28"/>
    </row>
    <row r="140" spans="1:103" ht="9.6" customHeight="1" x14ac:dyDescent="0.25"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CE140" s="39"/>
      <c r="CF140" s="39"/>
    </row>
    <row r="141" spans="1:103" ht="9.6" customHeight="1" x14ac:dyDescent="0.25"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</row>
    <row r="142" spans="1:103" ht="0.75" customHeight="1" x14ac:dyDescent="0.25"/>
    <row r="143" spans="1:103" ht="57" customHeight="1" x14ac:dyDescent="0.25"/>
    <row r="144" spans="1:103" ht="2.25" customHeight="1" x14ac:dyDescent="0.25"/>
    <row r="145" spans="1:103" ht="10.5" customHeight="1" x14ac:dyDescent="0.25">
      <c r="C145" s="29" t="s">
        <v>60</v>
      </c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</row>
    <row r="146" spans="1:103" ht="2.25" customHeight="1" x14ac:dyDescent="0.25"/>
    <row r="147" spans="1:103" ht="10.5" customHeight="1" x14ac:dyDescent="0.25">
      <c r="A147" s="1" t="s">
        <v>17</v>
      </c>
      <c r="C147" s="37" t="s">
        <v>61</v>
      </c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V147" s="26" t="s">
        <v>26</v>
      </c>
      <c r="AW147" s="26"/>
      <c r="AX147" s="26"/>
      <c r="AY147" s="26"/>
      <c r="AZ147" s="26"/>
      <c r="BA147" s="26"/>
      <c r="BB147" s="26"/>
      <c r="BC147" s="26"/>
      <c r="BD147" s="26"/>
      <c r="BP147" s="38" t="s">
        <v>62</v>
      </c>
      <c r="BQ147" s="38"/>
      <c r="BW147" s="28">
        <v>176.15</v>
      </c>
      <c r="BX147" s="28"/>
      <c r="BY147" s="28"/>
      <c r="BZ147" s="28"/>
      <c r="CE147" s="39">
        <v>8.1</v>
      </c>
      <c r="CF147" s="39"/>
      <c r="CI147" s="42" t="s">
        <v>13</v>
      </c>
      <c r="CJ147" s="42"/>
      <c r="CQ147" s="28">
        <v>7574.45</v>
      </c>
      <c r="CR147" s="28"/>
      <c r="CS147" s="28"/>
      <c r="CT147" s="28"/>
      <c r="CU147" s="28"/>
      <c r="CV147" s="28"/>
      <c r="CW147" s="28"/>
      <c r="CX147" s="28"/>
      <c r="CY147" s="28"/>
    </row>
    <row r="148" spans="1:103" ht="9.6" customHeight="1" x14ac:dyDescent="0.25"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CE148" s="39"/>
      <c r="CF148" s="39"/>
    </row>
    <row r="149" spans="1:103" ht="38.700000000000003" customHeight="1" x14ac:dyDescent="0.25"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</row>
    <row r="150" spans="1:103" ht="0.75" customHeight="1" x14ac:dyDescent="0.25"/>
    <row r="151" spans="1:103" ht="57" customHeight="1" x14ac:dyDescent="0.25"/>
    <row r="152" spans="1:103" ht="51.9" customHeight="1" x14ac:dyDescent="0.25"/>
    <row r="153" spans="1:103" ht="36" customHeight="1" x14ac:dyDescent="0.25">
      <c r="D153" s="27" t="s">
        <v>31</v>
      </c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</row>
    <row r="154" spans="1:103" ht="22.5" customHeight="1" x14ac:dyDescent="0.25"/>
    <row r="155" spans="1:103" ht="33.75" customHeight="1" x14ac:dyDescent="0.25"/>
    <row r="156" spans="1:103" ht="156.15" customHeight="1" x14ac:dyDescent="0.25"/>
    <row r="157" spans="1:103" ht="4.3499999999999996" customHeight="1" x14ac:dyDescent="0.25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6"/>
    </row>
    <row r="158" spans="1:103" ht="10.5" customHeight="1" x14ac:dyDescent="0.25">
      <c r="A158" s="7"/>
      <c r="B158" s="8"/>
      <c r="C158" s="32" t="s">
        <v>1</v>
      </c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9"/>
    </row>
    <row r="159" spans="1:103" ht="2.4" customHeight="1" x14ac:dyDescent="0.25">
      <c r="A159" s="10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2"/>
    </row>
    <row r="160" spans="1:103" ht="7.35" customHeight="1" x14ac:dyDescent="0.25"/>
    <row r="161" spans="1:104" ht="9" customHeight="1" x14ac:dyDescent="0.25">
      <c r="C161" s="33" t="s">
        <v>6</v>
      </c>
      <c r="D161" s="33"/>
      <c r="E161" s="33"/>
      <c r="K161" s="34">
        <v>45524</v>
      </c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CW161" s="3" t="s">
        <v>63</v>
      </c>
    </row>
    <row r="162" spans="1:104" ht="3.9" customHeight="1" x14ac:dyDescent="0.25"/>
    <row r="163" spans="1:104" ht="0.6" customHeight="1" x14ac:dyDescent="0.2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6"/>
    </row>
    <row r="164" spans="1:104" ht="3" customHeight="1" x14ac:dyDescent="0.25">
      <c r="A164" s="7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7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7"/>
      <c r="BN164" s="8"/>
      <c r="BO164" s="8"/>
      <c r="BP164" s="8"/>
      <c r="BQ164" s="8"/>
      <c r="BR164" s="8"/>
      <c r="BS164" s="8"/>
      <c r="BT164" s="8"/>
      <c r="BU164" s="8"/>
      <c r="BV164" s="7"/>
      <c r="BW164" s="8"/>
      <c r="BX164" s="8"/>
      <c r="BY164" s="8"/>
      <c r="BZ164" s="8"/>
      <c r="CA164" s="8"/>
      <c r="CB164" s="8"/>
      <c r="CC164" s="7"/>
      <c r="CD164" s="8"/>
      <c r="CE164" s="8"/>
      <c r="CF164" s="8"/>
      <c r="CG164" s="8"/>
      <c r="CH164" s="8"/>
      <c r="CI164" s="8"/>
      <c r="CJ164" s="7"/>
      <c r="CK164" s="8"/>
      <c r="CL164" s="8"/>
      <c r="CM164" s="8"/>
      <c r="CN164" s="8"/>
      <c r="CO164" s="8"/>
      <c r="CP164" s="8"/>
      <c r="CQ164" s="8"/>
      <c r="CR164" s="8"/>
      <c r="CS164" s="8"/>
      <c r="CT164" s="7"/>
      <c r="CU164" s="8"/>
      <c r="CV164" s="8"/>
      <c r="CW164" s="8"/>
      <c r="CX164" s="8"/>
      <c r="CY164" s="8"/>
      <c r="CZ164" s="9"/>
    </row>
    <row r="165" spans="1:104" ht="0.75" customHeight="1" x14ac:dyDescent="0.25">
      <c r="A165" s="7"/>
      <c r="B165" s="8"/>
      <c r="C165" s="32" t="s">
        <v>7</v>
      </c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7"/>
      <c r="AV165" s="32" t="s">
        <v>8</v>
      </c>
      <c r="AW165" s="32"/>
      <c r="AX165" s="32"/>
      <c r="AY165" s="32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7"/>
      <c r="BN165" s="35" t="s">
        <v>9</v>
      </c>
      <c r="BO165" s="35"/>
      <c r="BP165" s="35"/>
      <c r="BQ165" s="35"/>
      <c r="BR165" s="35"/>
      <c r="BS165" s="35"/>
      <c r="BT165" s="35"/>
      <c r="BU165" s="8"/>
      <c r="BV165" s="7"/>
      <c r="BW165" s="8"/>
      <c r="BX165" s="36" t="s">
        <v>10</v>
      </c>
      <c r="BY165" s="36"/>
      <c r="BZ165" s="36"/>
      <c r="CA165" s="8"/>
      <c r="CB165" s="8"/>
      <c r="CC165" s="7"/>
      <c r="CD165" s="8"/>
      <c r="CE165" s="35" t="s">
        <v>11</v>
      </c>
      <c r="CF165" s="35"/>
      <c r="CG165" s="35"/>
      <c r="CH165" s="8"/>
      <c r="CI165" s="8"/>
      <c r="CJ165" s="7"/>
      <c r="CK165" s="8"/>
      <c r="CL165" s="8"/>
      <c r="CM165" s="8"/>
      <c r="CN165" s="8"/>
      <c r="CO165" s="8"/>
      <c r="CP165" s="8"/>
      <c r="CQ165" s="8"/>
      <c r="CR165" s="8"/>
      <c r="CS165" s="8"/>
      <c r="CT165" s="7"/>
      <c r="CU165" s="8"/>
      <c r="CV165" s="36" t="s">
        <v>12</v>
      </c>
      <c r="CW165" s="36"/>
      <c r="CX165" s="36"/>
      <c r="CY165" s="8"/>
      <c r="CZ165" s="9"/>
    </row>
    <row r="166" spans="1:104" ht="9.75" customHeight="1" x14ac:dyDescent="0.25">
      <c r="A166" s="7"/>
      <c r="B166" s="8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7"/>
      <c r="AV166" s="32"/>
      <c r="AW166" s="32"/>
      <c r="AX166" s="32"/>
      <c r="AY166" s="32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7"/>
      <c r="BN166" s="35"/>
      <c r="BO166" s="35"/>
      <c r="BP166" s="35"/>
      <c r="BQ166" s="35"/>
      <c r="BR166" s="35"/>
      <c r="BS166" s="35"/>
      <c r="BT166" s="35"/>
      <c r="BU166" s="8"/>
      <c r="BV166" s="7"/>
      <c r="BW166" s="8"/>
      <c r="BX166" s="36"/>
      <c r="BY166" s="36"/>
      <c r="BZ166" s="36"/>
      <c r="CA166" s="8"/>
      <c r="CB166" s="8"/>
      <c r="CC166" s="7"/>
      <c r="CD166" s="8"/>
      <c r="CE166" s="35"/>
      <c r="CF166" s="35"/>
      <c r="CG166" s="35"/>
      <c r="CH166" s="8"/>
      <c r="CI166" s="8"/>
      <c r="CJ166" s="7"/>
      <c r="CK166" s="8"/>
      <c r="CL166" s="8"/>
      <c r="CM166" s="8"/>
      <c r="CN166" s="8"/>
      <c r="CO166" s="13" t="s">
        <v>13</v>
      </c>
      <c r="CP166" s="8"/>
      <c r="CQ166" s="8"/>
      <c r="CR166" s="8"/>
      <c r="CS166" s="8"/>
      <c r="CT166" s="7"/>
      <c r="CU166" s="8"/>
      <c r="CV166" s="36"/>
      <c r="CW166" s="36"/>
      <c r="CX166" s="36"/>
      <c r="CY166" s="8"/>
      <c r="CZ166" s="9"/>
    </row>
    <row r="167" spans="1:104" ht="3.15" customHeight="1" x14ac:dyDescent="0.25">
      <c r="A167" s="10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0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0"/>
      <c r="BN167" s="11"/>
      <c r="BO167" s="11"/>
      <c r="BP167" s="11"/>
      <c r="BQ167" s="11"/>
      <c r="BR167" s="11"/>
      <c r="BS167" s="11"/>
      <c r="BT167" s="11"/>
      <c r="BU167" s="11"/>
      <c r="BV167" s="10"/>
      <c r="BW167" s="11"/>
      <c r="BX167" s="11"/>
      <c r="BY167" s="11"/>
      <c r="BZ167" s="11"/>
      <c r="CA167" s="11"/>
      <c r="CB167" s="11"/>
      <c r="CC167" s="10"/>
      <c r="CD167" s="11"/>
      <c r="CE167" s="11"/>
      <c r="CF167" s="11"/>
      <c r="CG167" s="11"/>
      <c r="CH167" s="11"/>
      <c r="CI167" s="11"/>
      <c r="CJ167" s="10"/>
      <c r="CK167" s="11"/>
      <c r="CL167" s="11"/>
      <c r="CM167" s="11"/>
      <c r="CN167" s="11"/>
      <c r="CO167" s="11"/>
      <c r="CP167" s="11"/>
      <c r="CQ167" s="11"/>
      <c r="CR167" s="11"/>
      <c r="CS167" s="11"/>
      <c r="CT167" s="10"/>
      <c r="CU167" s="11"/>
      <c r="CV167" s="11"/>
      <c r="CW167" s="11"/>
      <c r="CX167" s="11"/>
      <c r="CY167" s="11"/>
      <c r="CZ167" s="12"/>
    </row>
    <row r="168" spans="1:104" ht="0.6" customHeight="1" x14ac:dyDescent="0.25">
      <c r="AU168" s="14"/>
      <c r="BM168" s="14"/>
      <c r="BV168" s="14"/>
      <c r="CC168" s="14"/>
      <c r="CJ168" s="14"/>
      <c r="CT168" s="14"/>
    </row>
    <row r="169" spans="1:104" ht="3.75" customHeight="1" x14ac:dyDescent="0.25"/>
    <row r="170" spans="1:104" ht="10.5" customHeight="1" x14ac:dyDescent="0.25">
      <c r="C170" s="26" t="s">
        <v>64</v>
      </c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CS170" s="28">
        <v>718.2</v>
      </c>
      <c r="CT170" s="28"/>
      <c r="CU170" s="28"/>
      <c r="CV170" s="28"/>
      <c r="CW170" s="28"/>
      <c r="CX170" s="28"/>
    </row>
    <row r="171" spans="1:104" ht="2.25" customHeight="1" x14ac:dyDescent="0.25">
      <c r="CU171" s="15"/>
      <c r="CV171" s="15"/>
      <c r="CW171" s="15"/>
      <c r="CX171" s="15"/>
      <c r="CY171" s="15"/>
    </row>
    <row r="172" spans="1:104" ht="10.5" customHeight="1" x14ac:dyDescent="0.25">
      <c r="C172" s="26" t="s">
        <v>65</v>
      </c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CQ172" s="28">
        <v>7574.45</v>
      </c>
      <c r="CR172" s="28"/>
      <c r="CS172" s="28"/>
      <c r="CT172" s="28"/>
      <c r="CU172" s="28"/>
      <c r="CV172" s="28"/>
      <c r="CW172" s="28"/>
      <c r="CX172" s="28"/>
      <c r="CY172" s="28"/>
    </row>
    <row r="173" spans="1:104" ht="9" customHeight="1" x14ac:dyDescent="0.25"/>
    <row r="174" spans="1:104" ht="12.75" customHeight="1" x14ac:dyDescent="0.25"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</row>
    <row r="175" spans="1:104" ht="6" customHeight="1" x14ac:dyDescent="0.25"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</row>
    <row r="176" spans="1:104" ht="10.5" customHeight="1" x14ac:dyDescent="0.25">
      <c r="C176" s="29" t="s">
        <v>66</v>
      </c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</row>
    <row r="177" spans="1:103" ht="2.25" customHeight="1" x14ac:dyDescent="0.25"/>
    <row r="178" spans="1:103" ht="10.5" customHeight="1" x14ac:dyDescent="0.25">
      <c r="C178" s="29" t="s">
        <v>67</v>
      </c>
      <c r="D178" s="29"/>
      <c r="E178" s="29"/>
      <c r="F178" s="29"/>
      <c r="G178" s="29"/>
      <c r="H178" s="29"/>
      <c r="I178" s="29"/>
      <c r="J178" s="29"/>
      <c r="K178" s="29"/>
      <c r="L178" s="29"/>
    </row>
    <row r="179" spans="1:103" ht="2.25" customHeight="1" x14ac:dyDescent="0.25"/>
    <row r="180" spans="1:103" ht="10.5" customHeight="1" x14ac:dyDescent="0.25">
      <c r="A180" s="1" t="s">
        <v>17</v>
      </c>
      <c r="C180" s="37" t="s">
        <v>18</v>
      </c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V180" s="26" t="s">
        <v>19</v>
      </c>
      <c r="AW180" s="26"/>
      <c r="AX180" s="26"/>
      <c r="AY180" s="26"/>
      <c r="AZ180" s="26"/>
      <c r="BA180" s="26"/>
      <c r="BB180" s="26"/>
      <c r="BC180" s="26"/>
      <c r="BD180" s="26"/>
      <c r="BP180" s="38" t="s">
        <v>68</v>
      </c>
      <c r="BQ180" s="38"/>
      <c r="BW180" s="28">
        <v>176.15</v>
      </c>
      <c r="BX180" s="28"/>
      <c r="BY180" s="28"/>
      <c r="BZ180" s="28"/>
      <c r="CE180" s="39">
        <v>8.1</v>
      </c>
      <c r="CF180" s="39"/>
      <c r="CI180" s="42" t="s">
        <v>13</v>
      </c>
      <c r="CJ180" s="42"/>
      <c r="CQ180" s="28">
        <v>7574.45</v>
      </c>
      <c r="CR180" s="28"/>
      <c r="CS180" s="28"/>
      <c r="CT180" s="28"/>
      <c r="CU180" s="28"/>
      <c r="CV180" s="28"/>
      <c r="CW180" s="28"/>
      <c r="CX180" s="28"/>
      <c r="CY180" s="28"/>
    </row>
    <row r="181" spans="1:103" ht="9.6" customHeight="1" x14ac:dyDescent="0.25"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CE181" s="39"/>
      <c r="CF181" s="39"/>
    </row>
    <row r="182" spans="1:103" ht="0.75" customHeight="1" x14ac:dyDescent="0.25"/>
    <row r="183" spans="1:103" ht="57" customHeight="1" x14ac:dyDescent="0.25"/>
    <row r="184" spans="1:103" ht="2.25" customHeight="1" x14ac:dyDescent="0.25"/>
    <row r="185" spans="1:103" ht="10.5" customHeight="1" x14ac:dyDescent="0.25">
      <c r="A185" s="1" t="s">
        <v>17</v>
      </c>
      <c r="C185" s="37" t="s">
        <v>46</v>
      </c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V185" s="37" t="s">
        <v>47</v>
      </c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P185" s="38" t="s">
        <v>69</v>
      </c>
      <c r="BQ185" s="38"/>
      <c r="BW185" s="28">
        <v>176.15</v>
      </c>
      <c r="BX185" s="28"/>
      <c r="BY185" s="28"/>
      <c r="BZ185" s="28"/>
      <c r="CE185" s="39">
        <v>8.1</v>
      </c>
      <c r="CF185" s="39"/>
      <c r="CI185" s="42" t="s">
        <v>13</v>
      </c>
      <c r="CJ185" s="42"/>
      <c r="CQ185" s="28">
        <v>7574.45</v>
      </c>
      <c r="CR185" s="28"/>
      <c r="CS185" s="28"/>
      <c r="CT185" s="28"/>
      <c r="CU185" s="28"/>
      <c r="CV185" s="28"/>
      <c r="CW185" s="28"/>
      <c r="CX185" s="28"/>
      <c r="CY185" s="28"/>
    </row>
    <row r="186" spans="1:103" ht="9.6" customHeight="1" x14ac:dyDescent="0.25"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CE186" s="39"/>
      <c r="CF186" s="39"/>
    </row>
    <row r="187" spans="1:103" ht="58.2" customHeight="1" x14ac:dyDescent="0.25"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</row>
    <row r="188" spans="1:103" ht="0.75" customHeight="1" x14ac:dyDescent="0.25"/>
    <row r="189" spans="1:103" ht="57" customHeight="1" x14ac:dyDescent="0.25"/>
    <row r="190" spans="1:103" ht="2.25" customHeight="1" x14ac:dyDescent="0.25"/>
    <row r="191" spans="1:103" ht="10.5" customHeight="1" x14ac:dyDescent="0.25">
      <c r="C191" s="29" t="s">
        <v>70</v>
      </c>
      <c r="D191" s="29"/>
      <c r="E191" s="29"/>
      <c r="F191" s="29"/>
      <c r="G191" s="29"/>
    </row>
    <row r="192" spans="1:103" ht="2.25" customHeight="1" x14ac:dyDescent="0.25"/>
    <row r="193" spans="1:103" ht="10.5" customHeight="1" x14ac:dyDescent="0.25">
      <c r="A193" s="1" t="s">
        <v>17</v>
      </c>
      <c r="C193" s="37" t="s">
        <v>34</v>
      </c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V193" s="26" t="s">
        <v>35</v>
      </c>
      <c r="AW193" s="26"/>
      <c r="AX193" s="26"/>
      <c r="AY193" s="26"/>
      <c r="AZ193" s="26"/>
      <c r="BA193" s="26"/>
      <c r="BB193" s="26"/>
      <c r="BC193" s="26"/>
      <c r="BP193" s="38" t="s">
        <v>57</v>
      </c>
      <c r="BQ193" s="38"/>
      <c r="BW193" s="28">
        <v>176.15</v>
      </c>
      <c r="BX193" s="28"/>
      <c r="BY193" s="28"/>
      <c r="BZ193" s="28"/>
      <c r="CE193" s="39">
        <v>8.1</v>
      </c>
      <c r="CF193" s="39"/>
      <c r="CI193" s="42" t="s">
        <v>13</v>
      </c>
      <c r="CJ193" s="42"/>
      <c r="CQ193" s="28">
        <v>7574.45</v>
      </c>
      <c r="CR193" s="28"/>
      <c r="CS193" s="28"/>
      <c r="CT193" s="28"/>
      <c r="CU193" s="28"/>
      <c r="CV193" s="28"/>
      <c r="CW193" s="28"/>
      <c r="CX193" s="28"/>
      <c r="CY193" s="28"/>
    </row>
    <row r="194" spans="1:103" ht="9.6" customHeight="1" x14ac:dyDescent="0.25"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CE194" s="39"/>
      <c r="CF194" s="39"/>
    </row>
    <row r="195" spans="1:103" ht="19.350000000000001" customHeight="1" x14ac:dyDescent="0.25"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</row>
    <row r="196" spans="1:103" ht="0.75" customHeight="1" x14ac:dyDescent="0.25"/>
    <row r="197" spans="1:103" ht="57" customHeight="1" x14ac:dyDescent="0.25"/>
    <row r="198" spans="1:103" ht="2.25" customHeight="1" x14ac:dyDescent="0.25"/>
    <row r="199" spans="1:103" ht="10.5" customHeight="1" x14ac:dyDescent="0.25">
      <c r="C199" s="29" t="s">
        <v>54</v>
      </c>
      <c r="D199" s="29"/>
      <c r="E199" s="29"/>
      <c r="F199" s="29"/>
      <c r="G199" s="29"/>
      <c r="H199" s="29"/>
      <c r="I199" s="29"/>
      <c r="J199" s="29"/>
      <c r="K199" s="29"/>
      <c r="L199" s="29"/>
      <c r="M199" s="29"/>
    </row>
    <row r="200" spans="1:103" ht="2.25" customHeight="1" x14ac:dyDescent="0.25"/>
    <row r="201" spans="1:103" ht="10.5" customHeight="1" x14ac:dyDescent="0.25">
      <c r="A201" s="1" t="s">
        <v>17</v>
      </c>
      <c r="C201" s="37" t="s">
        <v>58</v>
      </c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V201" s="26" t="s">
        <v>59</v>
      </c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P201" s="38" t="s">
        <v>57</v>
      </c>
      <c r="BQ201" s="38"/>
      <c r="BW201" s="28">
        <v>176.15</v>
      </c>
      <c r="BX201" s="28"/>
      <c r="BY201" s="28"/>
      <c r="BZ201" s="28"/>
      <c r="CE201" s="39">
        <v>8.1</v>
      </c>
      <c r="CF201" s="39"/>
      <c r="CI201" s="42" t="s">
        <v>13</v>
      </c>
      <c r="CJ201" s="42"/>
      <c r="CQ201" s="28">
        <v>7574.45</v>
      </c>
      <c r="CR201" s="28"/>
      <c r="CS201" s="28"/>
      <c r="CT201" s="28"/>
      <c r="CU201" s="28"/>
      <c r="CV201" s="28"/>
      <c r="CW201" s="28"/>
      <c r="CX201" s="28"/>
      <c r="CY201" s="28"/>
    </row>
    <row r="202" spans="1:103" ht="9.6" customHeight="1" x14ac:dyDescent="0.25"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CE202" s="39"/>
      <c r="CF202" s="39"/>
    </row>
    <row r="203" spans="1:103" ht="9.6" customHeight="1" x14ac:dyDescent="0.25"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</row>
    <row r="204" spans="1:103" ht="0.75" customHeight="1" x14ac:dyDescent="0.25"/>
    <row r="205" spans="1:103" ht="48.15" customHeight="1" x14ac:dyDescent="0.25"/>
    <row r="206" spans="1:103" ht="8.6999999999999993" customHeight="1" x14ac:dyDescent="0.25">
      <c r="D206" s="27" t="s">
        <v>31</v>
      </c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</row>
    <row r="207" spans="1:103" ht="27.15" customHeight="1" x14ac:dyDescent="0.25"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</row>
    <row r="208" spans="1:103" ht="22.5" customHeight="1" x14ac:dyDescent="0.25"/>
    <row r="209" spans="1:104" ht="33.75" customHeight="1" x14ac:dyDescent="0.25"/>
    <row r="210" spans="1:104" ht="156.15" customHeight="1" x14ac:dyDescent="0.25"/>
    <row r="211" spans="1:104" ht="4.3499999999999996" customHeight="1" x14ac:dyDescent="0.2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6"/>
    </row>
    <row r="212" spans="1:104" ht="10.5" customHeight="1" x14ac:dyDescent="0.25">
      <c r="A212" s="7"/>
      <c r="B212" s="8"/>
      <c r="C212" s="32" t="s">
        <v>1</v>
      </c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9"/>
    </row>
    <row r="213" spans="1:104" ht="2.4" customHeight="1" x14ac:dyDescent="0.25">
      <c r="A213" s="10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2"/>
    </row>
    <row r="214" spans="1:104" ht="7.35" customHeight="1" x14ac:dyDescent="0.25"/>
    <row r="215" spans="1:104" ht="9" customHeight="1" x14ac:dyDescent="0.25">
      <c r="C215" s="33" t="s">
        <v>6</v>
      </c>
      <c r="D215" s="33"/>
      <c r="E215" s="33"/>
      <c r="K215" s="34">
        <v>45524</v>
      </c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CW215" s="3" t="s">
        <v>71</v>
      </c>
    </row>
    <row r="216" spans="1:104" ht="3.9" customHeight="1" x14ac:dyDescent="0.25"/>
    <row r="217" spans="1:104" ht="0.6" customHeight="1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6"/>
    </row>
    <row r="218" spans="1:104" ht="3" customHeight="1" x14ac:dyDescent="0.25">
      <c r="A218" s="7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7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7"/>
      <c r="BN218" s="8"/>
      <c r="BO218" s="8"/>
      <c r="BP218" s="8"/>
      <c r="BQ218" s="8"/>
      <c r="BR218" s="8"/>
      <c r="BS218" s="8"/>
      <c r="BT218" s="8"/>
      <c r="BU218" s="8"/>
      <c r="BV218" s="7"/>
      <c r="BW218" s="8"/>
      <c r="BX218" s="8"/>
      <c r="BY218" s="8"/>
      <c r="BZ218" s="8"/>
      <c r="CA218" s="8"/>
      <c r="CB218" s="8"/>
      <c r="CC218" s="7"/>
      <c r="CD218" s="8"/>
      <c r="CE218" s="8"/>
      <c r="CF218" s="8"/>
      <c r="CG218" s="8"/>
      <c r="CH218" s="8"/>
      <c r="CI218" s="8"/>
      <c r="CJ218" s="7"/>
      <c r="CK218" s="8"/>
      <c r="CL218" s="8"/>
      <c r="CM218" s="8"/>
      <c r="CN218" s="8"/>
      <c r="CO218" s="8"/>
      <c r="CP218" s="8"/>
      <c r="CQ218" s="8"/>
      <c r="CR218" s="8"/>
      <c r="CS218" s="8"/>
      <c r="CT218" s="7"/>
      <c r="CU218" s="8"/>
      <c r="CV218" s="8"/>
      <c r="CW218" s="8"/>
      <c r="CX218" s="8"/>
      <c r="CY218" s="8"/>
      <c r="CZ218" s="9"/>
    </row>
    <row r="219" spans="1:104" ht="0.75" customHeight="1" x14ac:dyDescent="0.25">
      <c r="A219" s="7"/>
      <c r="B219" s="8"/>
      <c r="C219" s="32" t="s">
        <v>7</v>
      </c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7"/>
      <c r="AV219" s="32" t="s">
        <v>8</v>
      </c>
      <c r="AW219" s="32"/>
      <c r="AX219" s="32"/>
      <c r="AY219" s="32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7"/>
      <c r="BN219" s="35" t="s">
        <v>9</v>
      </c>
      <c r="BO219" s="35"/>
      <c r="BP219" s="35"/>
      <c r="BQ219" s="35"/>
      <c r="BR219" s="35"/>
      <c r="BS219" s="35"/>
      <c r="BT219" s="35"/>
      <c r="BU219" s="8"/>
      <c r="BV219" s="7"/>
      <c r="BW219" s="8"/>
      <c r="BX219" s="36" t="s">
        <v>10</v>
      </c>
      <c r="BY219" s="36"/>
      <c r="BZ219" s="36"/>
      <c r="CA219" s="8"/>
      <c r="CB219" s="8"/>
      <c r="CC219" s="7"/>
      <c r="CD219" s="8"/>
      <c r="CE219" s="35" t="s">
        <v>11</v>
      </c>
      <c r="CF219" s="35"/>
      <c r="CG219" s="35"/>
      <c r="CH219" s="8"/>
      <c r="CI219" s="8"/>
      <c r="CJ219" s="7"/>
      <c r="CK219" s="8"/>
      <c r="CL219" s="8"/>
      <c r="CM219" s="8"/>
      <c r="CN219" s="8"/>
      <c r="CO219" s="8"/>
      <c r="CP219" s="8"/>
      <c r="CQ219" s="8"/>
      <c r="CR219" s="8"/>
      <c r="CS219" s="8"/>
      <c r="CT219" s="7"/>
      <c r="CU219" s="8"/>
      <c r="CV219" s="36" t="s">
        <v>12</v>
      </c>
      <c r="CW219" s="36"/>
      <c r="CX219" s="36"/>
      <c r="CY219" s="8"/>
      <c r="CZ219" s="9"/>
    </row>
    <row r="220" spans="1:104" ht="9.75" customHeight="1" x14ac:dyDescent="0.25">
      <c r="A220" s="7"/>
      <c r="B220" s="8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7"/>
      <c r="AV220" s="32"/>
      <c r="AW220" s="32"/>
      <c r="AX220" s="32"/>
      <c r="AY220" s="32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7"/>
      <c r="BN220" s="35"/>
      <c r="BO220" s="35"/>
      <c r="BP220" s="35"/>
      <c r="BQ220" s="35"/>
      <c r="BR220" s="35"/>
      <c r="BS220" s="35"/>
      <c r="BT220" s="35"/>
      <c r="BU220" s="8"/>
      <c r="BV220" s="7"/>
      <c r="BW220" s="8"/>
      <c r="BX220" s="36"/>
      <c r="BY220" s="36"/>
      <c r="BZ220" s="36"/>
      <c r="CA220" s="8"/>
      <c r="CB220" s="8"/>
      <c r="CC220" s="7"/>
      <c r="CD220" s="8"/>
      <c r="CE220" s="35"/>
      <c r="CF220" s="35"/>
      <c r="CG220" s="35"/>
      <c r="CH220" s="8"/>
      <c r="CI220" s="8"/>
      <c r="CJ220" s="7"/>
      <c r="CK220" s="8"/>
      <c r="CL220" s="8"/>
      <c r="CM220" s="8"/>
      <c r="CN220" s="8"/>
      <c r="CO220" s="13" t="s">
        <v>13</v>
      </c>
      <c r="CP220" s="8"/>
      <c r="CQ220" s="8"/>
      <c r="CR220" s="8"/>
      <c r="CS220" s="8"/>
      <c r="CT220" s="7"/>
      <c r="CU220" s="8"/>
      <c r="CV220" s="36"/>
      <c r="CW220" s="36"/>
      <c r="CX220" s="36"/>
      <c r="CY220" s="8"/>
      <c r="CZ220" s="9"/>
    </row>
    <row r="221" spans="1:104" ht="3.15" customHeight="1" x14ac:dyDescent="0.25">
      <c r="A221" s="10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0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0"/>
      <c r="BN221" s="11"/>
      <c r="BO221" s="11"/>
      <c r="BP221" s="11"/>
      <c r="BQ221" s="11"/>
      <c r="BR221" s="11"/>
      <c r="BS221" s="11"/>
      <c r="BT221" s="11"/>
      <c r="BU221" s="11"/>
      <c r="BV221" s="10"/>
      <c r="BW221" s="11"/>
      <c r="BX221" s="11"/>
      <c r="BY221" s="11"/>
      <c r="BZ221" s="11"/>
      <c r="CA221" s="11"/>
      <c r="CB221" s="11"/>
      <c r="CC221" s="10"/>
      <c r="CD221" s="11"/>
      <c r="CE221" s="11"/>
      <c r="CF221" s="11"/>
      <c r="CG221" s="11"/>
      <c r="CH221" s="11"/>
      <c r="CI221" s="11"/>
      <c r="CJ221" s="10"/>
      <c r="CK221" s="11"/>
      <c r="CL221" s="11"/>
      <c r="CM221" s="11"/>
      <c r="CN221" s="11"/>
      <c r="CO221" s="11"/>
      <c r="CP221" s="11"/>
      <c r="CQ221" s="11"/>
      <c r="CR221" s="11"/>
      <c r="CS221" s="11"/>
      <c r="CT221" s="10"/>
      <c r="CU221" s="11"/>
      <c r="CV221" s="11"/>
      <c r="CW221" s="11"/>
      <c r="CX221" s="11"/>
      <c r="CY221" s="11"/>
      <c r="CZ221" s="12"/>
    </row>
    <row r="222" spans="1:104" ht="0.6" customHeight="1" x14ac:dyDescent="0.25">
      <c r="AU222" s="14"/>
      <c r="BM222" s="14"/>
      <c r="BV222" s="14"/>
      <c r="CC222" s="14"/>
      <c r="CJ222" s="14"/>
      <c r="CT222" s="14"/>
    </row>
    <row r="223" spans="1:104" ht="3.75" customHeight="1" x14ac:dyDescent="0.25"/>
    <row r="224" spans="1:104" ht="10.5" customHeight="1" x14ac:dyDescent="0.25">
      <c r="C224" s="26" t="s">
        <v>72</v>
      </c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CS224" s="28">
        <v>718.2</v>
      </c>
      <c r="CT224" s="28"/>
      <c r="CU224" s="28"/>
      <c r="CV224" s="28"/>
      <c r="CW224" s="28"/>
      <c r="CX224" s="28"/>
    </row>
    <row r="225" spans="1:103" ht="2.25" customHeight="1" x14ac:dyDescent="0.25"/>
    <row r="226" spans="1:103" ht="10.5" customHeight="1" x14ac:dyDescent="0.25">
      <c r="A226" s="1" t="s">
        <v>17</v>
      </c>
      <c r="C226" s="37" t="s">
        <v>55</v>
      </c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V226" s="26" t="s">
        <v>56</v>
      </c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P226" s="38" t="s">
        <v>73</v>
      </c>
      <c r="BQ226" s="38"/>
      <c r="BW226" s="28">
        <v>176.15</v>
      </c>
      <c r="BX226" s="28"/>
      <c r="BY226" s="28"/>
      <c r="BZ226" s="28"/>
      <c r="CE226" s="39">
        <v>8.1</v>
      </c>
      <c r="CF226" s="39"/>
      <c r="CI226" s="42" t="s">
        <v>13</v>
      </c>
      <c r="CJ226" s="42"/>
      <c r="CQ226" s="28">
        <v>7574.45</v>
      </c>
      <c r="CR226" s="28"/>
      <c r="CS226" s="28"/>
      <c r="CT226" s="28"/>
      <c r="CU226" s="28"/>
      <c r="CV226" s="28"/>
      <c r="CW226" s="28"/>
      <c r="CX226" s="28"/>
      <c r="CY226" s="28"/>
    </row>
    <row r="227" spans="1:103" ht="9.6" customHeight="1" x14ac:dyDescent="0.25"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CE227" s="39"/>
      <c r="CF227" s="39"/>
    </row>
    <row r="228" spans="1:103" ht="9.6" customHeight="1" x14ac:dyDescent="0.25"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</row>
    <row r="229" spans="1:103" ht="0.75" customHeight="1" x14ac:dyDescent="0.25"/>
    <row r="230" spans="1:103" ht="57" customHeight="1" x14ac:dyDescent="0.25"/>
    <row r="231" spans="1:103" ht="2.25" customHeight="1" x14ac:dyDescent="0.25">
      <c r="CU231" s="15"/>
      <c r="CV231" s="15"/>
      <c r="CW231" s="15"/>
      <c r="CX231" s="15"/>
      <c r="CY231" s="15"/>
    </row>
    <row r="232" spans="1:103" ht="10.5" customHeight="1" x14ac:dyDescent="0.25">
      <c r="C232" s="26" t="s">
        <v>65</v>
      </c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CQ232" s="28">
        <v>7574.45</v>
      </c>
      <c r="CR232" s="28"/>
      <c r="CS232" s="28"/>
      <c r="CT232" s="28"/>
      <c r="CU232" s="28"/>
      <c r="CV232" s="28"/>
      <c r="CW232" s="28"/>
      <c r="CX232" s="28"/>
      <c r="CY232" s="28"/>
    </row>
    <row r="233" spans="1:103" ht="9" customHeight="1" x14ac:dyDescent="0.25"/>
    <row r="234" spans="1:103" ht="3.75" customHeight="1" x14ac:dyDescent="0.25"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5"/>
      <c r="CT234" s="15"/>
      <c r="CU234" s="15"/>
      <c r="CV234" s="15"/>
      <c r="CW234" s="15"/>
      <c r="CX234" s="15"/>
    </row>
    <row r="235" spans="1:103" ht="2.25" customHeight="1" x14ac:dyDescent="0.25">
      <c r="CU235" s="15"/>
      <c r="CV235" s="15"/>
      <c r="CW235" s="15"/>
      <c r="CX235" s="15"/>
      <c r="CY235" s="15"/>
    </row>
    <row r="236" spans="1:103" ht="10.5" customHeight="1" x14ac:dyDescent="0.25">
      <c r="C236" s="26" t="s">
        <v>74</v>
      </c>
      <c r="D236" s="26"/>
      <c r="CQ236" s="28">
        <v>7574.45</v>
      </c>
      <c r="CR236" s="28"/>
      <c r="CS236" s="28"/>
      <c r="CT236" s="28"/>
      <c r="CU236" s="28"/>
      <c r="CV236" s="28"/>
      <c r="CW236" s="28"/>
      <c r="CX236" s="28"/>
      <c r="CY236" s="28"/>
    </row>
    <row r="237" spans="1:103" ht="2.25" customHeight="1" x14ac:dyDescent="0.25"/>
    <row r="238" spans="1:103" ht="10.5" customHeight="1" x14ac:dyDescent="0.25">
      <c r="C238" s="29" t="s">
        <v>75</v>
      </c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</row>
    <row r="239" spans="1:103" ht="2.25" customHeight="1" x14ac:dyDescent="0.25"/>
    <row r="240" spans="1:103" ht="10.5" customHeight="1" x14ac:dyDescent="0.25">
      <c r="A240" s="1" t="s">
        <v>17</v>
      </c>
      <c r="C240" s="26" t="s">
        <v>76</v>
      </c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AV240" s="26" t="s">
        <v>77</v>
      </c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CE240" s="39">
        <v>8.1</v>
      </c>
      <c r="CF240" s="39"/>
      <c r="CI240" s="2" t="s">
        <v>13</v>
      </c>
      <c r="CJ240" s="40">
        <v>0</v>
      </c>
      <c r="CK240" s="40"/>
      <c r="CL240" s="40"/>
      <c r="CM240" s="40"/>
      <c r="CN240" s="40"/>
      <c r="CO240" s="40"/>
      <c r="CP240" s="40"/>
      <c r="CQ240" s="40"/>
    </row>
    <row r="241" spans="1:103" ht="9.6" customHeight="1" x14ac:dyDescent="0.25">
      <c r="CE241" s="39"/>
      <c r="CF241" s="39"/>
    </row>
    <row r="242" spans="1:103" ht="2.25" customHeight="1" x14ac:dyDescent="0.25"/>
    <row r="243" spans="1:103" ht="10.5" customHeight="1" x14ac:dyDescent="0.25">
      <c r="A243" s="1" t="s">
        <v>17</v>
      </c>
      <c r="C243" s="26" t="s">
        <v>76</v>
      </c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AV243" s="26" t="s">
        <v>77</v>
      </c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CE243" s="39">
        <v>8.1</v>
      </c>
      <c r="CF243" s="39"/>
      <c r="CI243" s="2" t="s">
        <v>13</v>
      </c>
      <c r="CJ243" s="40">
        <v>0</v>
      </c>
      <c r="CK243" s="40"/>
      <c r="CL243" s="40"/>
      <c r="CM243" s="40"/>
      <c r="CN243" s="40"/>
      <c r="CO243" s="40"/>
      <c r="CP243" s="40"/>
      <c r="CQ243" s="40"/>
    </row>
    <row r="244" spans="1:103" ht="9.6" customHeight="1" x14ac:dyDescent="0.25">
      <c r="CE244" s="39"/>
      <c r="CF244" s="39"/>
    </row>
    <row r="245" spans="1:103" ht="2.25" customHeight="1" x14ac:dyDescent="0.25">
      <c r="CU245" s="15"/>
      <c r="CV245" s="15"/>
      <c r="CW245" s="15"/>
      <c r="CX245" s="15"/>
      <c r="CY245" s="15"/>
    </row>
    <row r="246" spans="1:103" ht="10.5" customHeight="1" x14ac:dyDescent="0.25">
      <c r="C246" s="26" t="s">
        <v>74</v>
      </c>
      <c r="D246" s="26"/>
      <c r="CQ246" s="28">
        <v>7574.45</v>
      </c>
      <c r="CR246" s="28"/>
      <c r="CS246" s="28"/>
      <c r="CT246" s="28"/>
      <c r="CU246" s="28"/>
      <c r="CV246" s="28"/>
      <c r="CW246" s="28"/>
      <c r="CX246" s="28"/>
      <c r="CY246" s="28"/>
    </row>
    <row r="247" spans="1:103" ht="9" customHeight="1" x14ac:dyDescent="0.25"/>
    <row r="248" spans="1:103" ht="12.75" customHeight="1" x14ac:dyDescent="0.25"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5"/>
      <c r="CT248" s="15"/>
      <c r="CU248" s="15"/>
      <c r="CV248" s="15"/>
      <c r="CW248" s="15"/>
      <c r="CX248" s="15"/>
    </row>
    <row r="249" spans="1:103" ht="6" customHeight="1" x14ac:dyDescent="0.25"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/>
      <c r="CO249" s="15"/>
      <c r="CP249" s="15"/>
      <c r="CQ249" s="15"/>
      <c r="CR249" s="15"/>
      <c r="CS249" s="15"/>
      <c r="CT249" s="15"/>
      <c r="CU249" s="15"/>
      <c r="CV249" s="15"/>
      <c r="CW249" s="15"/>
      <c r="CX249" s="15"/>
    </row>
    <row r="250" spans="1:103" ht="10.5" customHeight="1" x14ac:dyDescent="0.25">
      <c r="A250" s="1" t="s">
        <v>17</v>
      </c>
      <c r="C250" s="37" t="s">
        <v>78</v>
      </c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7"/>
      <c r="AQ250" s="37"/>
      <c r="AV250" s="26" t="s">
        <v>79</v>
      </c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P250" s="38" t="s">
        <v>80</v>
      </c>
      <c r="BQ250" s="38"/>
    </row>
    <row r="251" spans="1:103" ht="19.350000000000001" customHeight="1" x14ac:dyDescent="0.25"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</row>
    <row r="252" spans="1:103" ht="9" customHeight="1" x14ac:dyDescent="0.25"/>
    <row r="253" spans="1:103" ht="6" customHeight="1" x14ac:dyDescent="0.25"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/>
      <c r="CO253" s="15"/>
      <c r="CP253" s="15"/>
      <c r="CQ253" s="15"/>
      <c r="CR253" s="15"/>
      <c r="CS253" s="15"/>
      <c r="CT253" s="15"/>
      <c r="CU253" s="15"/>
      <c r="CV253" s="15"/>
      <c r="CW253" s="15"/>
      <c r="CX253" s="15"/>
    </row>
    <row r="254" spans="1:103" ht="10.5" customHeight="1" x14ac:dyDescent="0.25">
      <c r="A254" s="1" t="s">
        <v>17</v>
      </c>
      <c r="C254" s="37" t="s">
        <v>81</v>
      </c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V254" s="26" t="s">
        <v>82</v>
      </c>
      <c r="AW254" s="26"/>
      <c r="AX254" s="26"/>
      <c r="AY254" s="26"/>
      <c r="AZ254" s="26"/>
      <c r="BA254" s="26"/>
      <c r="BB254" s="26"/>
      <c r="BC254" s="26"/>
      <c r="BD254" s="26"/>
      <c r="BE254" s="26"/>
      <c r="BP254" s="38" t="s">
        <v>80</v>
      </c>
      <c r="BQ254" s="38"/>
      <c r="BW254" s="28">
        <v>176.15</v>
      </c>
      <c r="BX254" s="28"/>
      <c r="BY254" s="28"/>
      <c r="BZ254" s="28"/>
      <c r="CE254" s="39">
        <v>8.1</v>
      </c>
      <c r="CF254" s="39"/>
      <c r="CI254" s="2" t="s">
        <v>13</v>
      </c>
      <c r="CJ254" s="40">
        <v>0</v>
      </c>
      <c r="CK254" s="40"/>
      <c r="CL254" s="40"/>
      <c r="CM254" s="40"/>
      <c r="CN254" s="40"/>
      <c r="CO254" s="40"/>
      <c r="CP254" s="40"/>
      <c r="CQ254" s="40"/>
    </row>
    <row r="255" spans="1:103" ht="9.6" customHeight="1" x14ac:dyDescent="0.25"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BW255" s="28"/>
      <c r="BX255" s="28"/>
      <c r="BY255" s="28"/>
      <c r="BZ255" s="28"/>
      <c r="CE255" s="39"/>
      <c r="CF255" s="39"/>
    </row>
    <row r="256" spans="1:103" ht="9.6" customHeight="1" x14ac:dyDescent="0.25"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</row>
    <row r="257" spans="1:102" ht="9" customHeight="1" x14ac:dyDescent="0.25"/>
    <row r="258" spans="1:102" ht="6" customHeight="1" x14ac:dyDescent="0.25"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</row>
    <row r="259" spans="1:102" ht="68.7" customHeight="1" x14ac:dyDescent="0.25">
      <c r="C259" s="41" t="s">
        <v>83</v>
      </c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  <c r="AS259" s="41"/>
      <c r="AT259" s="41"/>
      <c r="AU259" s="41"/>
      <c r="AV259" s="41"/>
    </row>
    <row r="260" spans="1:102" ht="9" customHeight="1" x14ac:dyDescent="0.25"/>
    <row r="261" spans="1:102" ht="6" customHeight="1" x14ac:dyDescent="0.25"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/>
      <c r="CO261" s="15"/>
      <c r="CP261" s="15"/>
      <c r="CQ261" s="15"/>
      <c r="CR261" s="15"/>
      <c r="CS261" s="15"/>
      <c r="CT261" s="15"/>
      <c r="CU261" s="15"/>
      <c r="CV261" s="15"/>
      <c r="CW261" s="15"/>
      <c r="CX261" s="15"/>
    </row>
    <row r="262" spans="1:102" ht="20.100000000000001" customHeight="1" x14ac:dyDescent="0.25">
      <c r="C262" s="41" t="s">
        <v>84</v>
      </c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</row>
    <row r="263" spans="1:102" ht="68.7" customHeight="1" x14ac:dyDescent="0.25"/>
    <row r="264" spans="1:102" ht="36" customHeight="1" x14ac:dyDescent="0.25">
      <c r="D264" s="27" t="s">
        <v>31</v>
      </c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</row>
    <row r="265" spans="1:102" ht="22.5" customHeight="1" x14ac:dyDescent="0.25"/>
    <row r="266" spans="1:102" ht="33.75" customHeight="1" x14ac:dyDescent="0.25"/>
    <row r="267" spans="1:102" ht="156.15" customHeight="1" x14ac:dyDescent="0.25"/>
    <row r="268" spans="1:102" ht="4.3499999999999996" customHeight="1" x14ac:dyDescent="0.25">
      <c r="A268" s="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6"/>
    </row>
    <row r="269" spans="1:102" ht="10.5" customHeight="1" x14ac:dyDescent="0.25">
      <c r="A269" s="7"/>
      <c r="B269" s="8"/>
      <c r="C269" s="32" t="s">
        <v>1</v>
      </c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9"/>
    </row>
    <row r="270" spans="1:102" ht="2.4" customHeight="1" x14ac:dyDescent="0.25">
      <c r="A270" s="10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2"/>
    </row>
    <row r="271" spans="1:102" ht="7.35" customHeight="1" x14ac:dyDescent="0.25"/>
    <row r="272" spans="1:102" ht="9" customHeight="1" x14ac:dyDescent="0.25">
      <c r="C272" s="33" t="s">
        <v>6</v>
      </c>
      <c r="D272" s="33"/>
      <c r="E272" s="33"/>
      <c r="K272" s="34">
        <v>45524</v>
      </c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CW272" s="3" t="s">
        <v>85</v>
      </c>
    </row>
    <row r="273" spans="1:105" ht="3.9" customHeight="1" x14ac:dyDescent="0.25"/>
    <row r="274" spans="1:105" ht="0.6" customHeight="1" x14ac:dyDescent="0.25">
      <c r="A274" s="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6"/>
    </row>
    <row r="275" spans="1:105" ht="3" customHeight="1" x14ac:dyDescent="0.25">
      <c r="A275" s="7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7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7"/>
      <c r="BN275" s="8"/>
      <c r="BO275" s="8"/>
      <c r="BP275" s="8"/>
      <c r="BQ275" s="8"/>
      <c r="BR275" s="8"/>
      <c r="BS275" s="8"/>
      <c r="BT275" s="8"/>
      <c r="BU275" s="8"/>
      <c r="BV275" s="7"/>
      <c r="BW275" s="8"/>
      <c r="BX275" s="8"/>
      <c r="BY275" s="8"/>
      <c r="BZ275" s="8"/>
      <c r="CA275" s="8"/>
      <c r="CB275" s="8"/>
      <c r="CC275" s="7"/>
      <c r="CD275" s="8"/>
      <c r="CE275" s="8"/>
      <c r="CF275" s="8"/>
      <c r="CG275" s="8"/>
      <c r="CH275" s="8"/>
      <c r="CI275" s="8"/>
      <c r="CJ275" s="7"/>
      <c r="CK275" s="8"/>
      <c r="CL275" s="8"/>
      <c r="CM275" s="8"/>
      <c r="CN275" s="8"/>
      <c r="CO275" s="8"/>
      <c r="CP275" s="8"/>
      <c r="CQ275" s="8"/>
      <c r="CR275" s="8"/>
      <c r="CS275" s="8"/>
      <c r="CT275" s="7"/>
      <c r="CU275" s="8"/>
      <c r="CV275" s="8"/>
      <c r="CW275" s="8"/>
      <c r="CX275" s="8"/>
      <c r="CY275" s="8"/>
      <c r="CZ275" s="9"/>
    </row>
    <row r="276" spans="1:105" ht="0.75" customHeight="1" x14ac:dyDescent="0.25">
      <c r="A276" s="7"/>
      <c r="B276" s="8"/>
      <c r="C276" s="32" t="s">
        <v>7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7"/>
      <c r="AV276" s="32" t="s">
        <v>8</v>
      </c>
      <c r="AW276" s="32"/>
      <c r="AX276" s="32"/>
      <c r="AY276" s="32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7"/>
      <c r="BN276" s="35" t="s">
        <v>9</v>
      </c>
      <c r="BO276" s="35"/>
      <c r="BP276" s="35"/>
      <c r="BQ276" s="35"/>
      <c r="BR276" s="35"/>
      <c r="BS276" s="35"/>
      <c r="BT276" s="35"/>
      <c r="BU276" s="8"/>
      <c r="BV276" s="7"/>
      <c r="BW276" s="8"/>
      <c r="BX276" s="36" t="s">
        <v>10</v>
      </c>
      <c r="BY276" s="36"/>
      <c r="BZ276" s="36"/>
      <c r="CA276" s="8"/>
      <c r="CB276" s="8"/>
      <c r="CC276" s="7"/>
      <c r="CD276" s="8"/>
      <c r="CE276" s="35" t="s">
        <v>11</v>
      </c>
      <c r="CF276" s="35"/>
      <c r="CG276" s="35"/>
      <c r="CH276" s="8"/>
      <c r="CI276" s="8"/>
      <c r="CJ276" s="7"/>
      <c r="CK276" s="8"/>
      <c r="CL276" s="8"/>
      <c r="CM276" s="8"/>
      <c r="CN276" s="8"/>
      <c r="CO276" s="8"/>
      <c r="CP276" s="8"/>
      <c r="CQ276" s="8"/>
      <c r="CR276" s="8"/>
      <c r="CS276" s="8"/>
      <c r="CT276" s="7"/>
      <c r="CU276" s="8"/>
      <c r="CV276" s="36" t="s">
        <v>12</v>
      </c>
      <c r="CW276" s="36"/>
      <c r="CX276" s="36"/>
      <c r="CY276" s="8"/>
      <c r="CZ276" s="9"/>
    </row>
    <row r="277" spans="1:105" ht="9.75" customHeight="1" x14ac:dyDescent="0.25">
      <c r="A277" s="7"/>
      <c r="B277" s="8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7"/>
      <c r="AV277" s="32"/>
      <c r="AW277" s="32"/>
      <c r="AX277" s="32"/>
      <c r="AY277" s="32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7"/>
      <c r="BN277" s="35"/>
      <c r="BO277" s="35"/>
      <c r="BP277" s="35"/>
      <c r="BQ277" s="35"/>
      <c r="BR277" s="35"/>
      <c r="BS277" s="35"/>
      <c r="BT277" s="35"/>
      <c r="BU277" s="8"/>
      <c r="BV277" s="7"/>
      <c r="BW277" s="8"/>
      <c r="BX277" s="36"/>
      <c r="BY277" s="36"/>
      <c r="BZ277" s="36"/>
      <c r="CA277" s="8"/>
      <c r="CB277" s="8"/>
      <c r="CC277" s="7"/>
      <c r="CD277" s="8"/>
      <c r="CE277" s="35"/>
      <c r="CF277" s="35"/>
      <c r="CG277" s="35"/>
      <c r="CH277" s="8"/>
      <c r="CI277" s="8"/>
      <c r="CJ277" s="7"/>
      <c r="CK277" s="8"/>
      <c r="CL277" s="8"/>
      <c r="CM277" s="8"/>
      <c r="CN277" s="8"/>
      <c r="CO277" s="13" t="s">
        <v>13</v>
      </c>
      <c r="CP277" s="8"/>
      <c r="CQ277" s="8"/>
      <c r="CR277" s="8"/>
      <c r="CS277" s="8"/>
      <c r="CT277" s="7"/>
      <c r="CU277" s="8"/>
      <c r="CV277" s="36"/>
      <c r="CW277" s="36"/>
      <c r="CX277" s="36"/>
      <c r="CY277" s="8"/>
      <c r="CZ277" s="9"/>
    </row>
    <row r="278" spans="1:105" ht="3.15" customHeight="1" x14ac:dyDescent="0.25">
      <c r="A278" s="10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0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0"/>
      <c r="BN278" s="11"/>
      <c r="BO278" s="11"/>
      <c r="BP278" s="11"/>
      <c r="BQ278" s="11"/>
      <c r="BR278" s="11"/>
      <c r="BS278" s="11"/>
      <c r="BT278" s="11"/>
      <c r="BU278" s="11"/>
      <c r="BV278" s="10"/>
      <c r="BW278" s="11"/>
      <c r="BX278" s="11"/>
      <c r="BY278" s="11"/>
      <c r="BZ278" s="11"/>
      <c r="CA278" s="11"/>
      <c r="CB278" s="11"/>
      <c r="CC278" s="10"/>
      <c r="CD278" s="11"/>
      <c r="CE278" s="11"/>
      <c r="CF278" s="11"/>
      <c r="CG278" s="11"/>
      <c r="CH278" s="11"/>
      <c r="CI278" s="11"/>
      <c r="CJ278" s="10"/>
      <c r="CK278" s="11"/>
      <c r="CL278" s="11"/>
      <c r="CM278" s="11"/>
      <c r="CN278" s="11"/>
      <c r="CO278" s="11"/>
      <c r="CP278" s="11"/>
      <c r="CQ278" s="11"/>
      <c r="CR278" s="11"/>
      <c r="CS278" s="11"/>
      <c r="CT278" s="10"/>
      <c r="CU278" s="11"/>
      <c r="CV278" s="11"/>
      <c r="CW278" s="11"/>
      <c r="CX278" s="11"/>
      <c r="CY278" s="11"/>
      <c r="CZ278" s="12"/>
    </row>
    <row r="279" spans="1:105" ht="0.6" customHeight="1" x14ac:dyDescent="0.25">
      <c r="AU279" s="14"/>
      <c r="BM279" s="14"/>
      <c r="BV279" s="14"/>
      <c r="CC279" s="14"/>
      <c r="CJ279" s="14"/>
      <c r="CT279" s="14"/>
    </row>
    <row r="280" spans="1:105" ht="3.75" customHeight="1" x14ac:dyDescent="0.25"/>
    <row r="281" spans="1:105" ht="10.5" customHeight="1" x14ac:dyDescent="0.25">
      <c r="C281" s="26" t="s">
        <v>86</v>
      </c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CS281" s="28">
        <v>718.2</v>
      </c>
      <c r="CT281" s="28"/>
      <c r="CU281" s="28"/>
      <c r="CV281" s="28"/>
      <c r="CW281" s="28"/>
      <c r="CX281" s="28"/>
    </row>
    <row r="282" spans="1:105" ht="9" customHeight="1" x14ac:dyDescent="0.25"/>
    <row r="283" spans="1:105" ht="6" customHeight="1" x14ac:dyDescent="0.25"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</row>
    <row r="284" spans="1:105" ht="10.5" customHeight="1" x14ac:dyDescent="0.25">
      <c r="C284" s="29" t="s">
        <v>87</v>
      </c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</row>
    <row r="285" spans="1:105" ht="3" customHeight="1" x14ac:dyDescent="0.25"/>
    <row r="286" spans="1:105" ht="3.75" customHeight="1" x14ac:dyDescent="0.25"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  <c r="CY286" s="15"/>
      <c r="CZ286" s="15"/>
      <c r="DA286" s="15"/>
    </row>
    <row r="287" spans="1:105" ht="10.5" customHeight="1" x14ac:dyDescent="0.25">
      <c r="C287" s="26" t="s">
        <v>88</v>
      </c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Z287" s="26" t="s">
        <v>89</v>
      </c>
      <c r="CA287" s="26"/>
      <c r="CB287" s="26"/>
      <c r="CC287" s="26"/>
      <c r="CD287" s="26"/>
      <c r="CE287" s="26"/>
      <c r="CN287" s="30">
        <v>48626.55</v>
      </c>
      <c r="CO287" s="30"/>
      <c r="CP287" s="30"/>
      <c r="CQ287" s="30"/>
      <c r="CR287" s="30"/>
      <c r="CS287" s="30"/>
      <c r="CT287" s="30"/>
      <c r="CU287" s="30"/>
      <c r="CV287" s="30"/>
      <c r="CW287" s="30"/>
      <c r="CX287" s="30"/>
      <c r="CY287" s="30"/>
    </row>
    <row r="288" spans="1:105" ht="2.25" customHeight="1" x14ac:dyDescent="0.25"/>
    <row r="289" spans="3:103" ht="10.5" customHeight="1" x14ac:dyDescent="0.25">
      <c r="BZ289" s="26" t="s">
        <v>90</v>
      </c>
      <c r="CA289" s="26"/>
      <c r="CB289" s="26"/>
      <c r="CC289" s="26"/>
      <c r="CD289" s="26"/>
      <c r="CM289" s="30">
        <v>3938.75</v>
      </c>
      <c r="CN289" s="30"/>
      <c r="CO289" s="30"/>
      <c r="CP289" s="30"/>
      <c r="CQ289" s="30"/>
      <c r="CR289" s="30"/>
      <c r="CS289" s="30"/>
      <c r="CT289" s="30"/>
      <c r="CU289" s="30"/>
      <c r="CV289" s="30"/>
      <c r="CW289" s="30"/>
      <c r="CX289" s="30"/>
      <c r="CY289" s="30"/>
    </row>
    <row r="290" spans="3:103" ht="1.5" customHeight="1" x14ac:dyDescent="0.25"/>
    <row r="291" spans="3:103" ht="3" customHeight="1" x14ac:dyDescent="0.25"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  <c r="CI291" s="15"/>
      <c r="CJ291" s="15"/>
      <c r="CK291" s="15"/>
      <c r="CL291" s="15"/>
      <c r="CM291" s="15"/>
      <c r="CN291" s="15"/>
      <c r="CO291" s="15"/>
      <c r="CP291" s="15"/>
      <c r="CQ291" s="15"/>
      <c r="CR291" s="15"/>
      <c r="CS291" s="15"/>
      <c r="CT291" s="15"/>
      <c r="CU291" s="15"/>
      <c r="CV291" s="15"/>
      <c r="CW291" s="15"/>
      <c r="CX291" s="15"/>
      <c r="CY291" s="15"/>
    </row>
    <row r="292" spans="3:103" ht="10.5" customHeight="1" x14ac:dyDescent="0.25">
      <c r="BZ292" s="29" t="s">
        <v>91</v>
      </c>
      <c r="CA292" s="29"/>
      <c r="CB292" s="29"/>
      <c r="CC292" s="29"/>
      <c r="CL292" s="31">
        <v>52565.3</v>
      </c>
      <c r="CM292" s="31"/>
      <c r="CN292" s="31"/>
      <c r="CO292" s="31"/>
      <c r="CP292" s="31"/>
      <c r="CQ292" s="31"/>
      <c r="CR292" s="31"/>
      <c r="CS292" s="31"/>
      <c r="CT292" s="31"/>
      <c r="CU292" s="31"/>
      <c r="CV292" s="31"/>
      <c r="CW292" s="31"/>
      <c r="CX292" s="31"/>
    </row>
    <row r="293" spans="3:103" ht="2.25" customHeight="1" x14ac:dyDescent="0.25"/>
    <row r="294" spans="3:103" ht="10.5" customHeight="1" x14ac:dyDescent="0.25">
      <c r="C294" s="26" t="s">
        <v>92</v>
      </c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</row>
    <row r="295" spans="3:103" ht="2.25" customHeight="1" x14ac:dyDescent="0.25"/>
    <row r="296" spans="3:103" ht="10.5" customHeight="1" x14ac:dyDescent="0.25">
      <c r="C296" s="26" t="s">
        <v>93</v>
      </c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</row>
    <row r="297" spans="3:103" ht="392.25" customHeight="1" x14ac:dyDescent="0.25"/>
    <row r="298" spans="3:103" ht="36" customHeight="1" x14ac:dyDescent="0.25">
      <c r="D298" s="27" t="s">
        <v>31</v>
      </c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  <c r="BM298" s="27"/>
      <c r="BN298" s="27"/>
      <c r="BO298" s="27"/>
      <c r="BP298" s="27"/>
      <c r="BQ298" s="27"/>
      <c r="BR298" s="27"/>
      <c r="BS298" s="27"/>
      <c r="BT298" s="27"/>
      <c r="BU298" s="27"/>
      <c r="BV298" s="27"/>
    </row>
    <row r="299" spans="3:103" ht="0.75" customHeight="1" x14ac:dyDescent="0.25"/>
  </sheetData>
  <mergeCells count="252">
    <mergeCell ref="BQ3:CU7"/>
    <mergeCell ref="C5:AG5"/>
    <mergeCell ref="C9:I9"/>
    <mergeCell ref="K9:AX10"/>
    <mergeCell ref="C12:H12"/>
    <mergeCell ref="K12:AD13"/>
    <mergeCell ref="C15:E15"/>
    <mergeCell ref="K15:V15"/>
    <mergeCell ref="C19:N20"/>
    <mergeCell ref="AV19:AY20"/>
    <mergeCell ref="BN19:BT20"/>
    <mergeCell ref="BX19:BZ20"/>
    <mergeCell ref="CE19:CG20"/>
    <mergeCell ref="CV19:CX20"/>
    <mergeCell ref="C24:P24"/>
    <mergeCell ref="C26:AF26"/>
    <mergeCell ref="C28:W28"/>
    <mergeCell ref="C30:AA31"/>
    <mergeCell ref="AV30:BD30"/>
    <mergeCell ref="BO30:BR30"/>
    <mergeCell ref="BW30:BZ30"/>
    <mergeCell ref="CE30:CF31"/>
    <mergeCell ref="CI30:CJ30"/>
    <mergeCell ref="CQ30:CY30"/>
    <mergeCell ref="C35:AM37"/>
    <mergeCell ref="AV35:BA35"/>
    <mergeCell ref="BO35:BR35"/>
    <mergeCell ref="BW35:BZ35"/>
    <mergeCell ref="CE35:CF36"/>
    <mergeCell ref="CI35:CJ35"/>
    <mergeCell ref="CQ35:CY35"/>
    <mergeCell ref="C41:BS41"/>
    <mergeCell ref="C43:AE45"/>
    <mergeCell ref="AV43:BD43"/>
    <mergeCell ref="BP43:BQ43"/>
    <mergeCell ref="BW43:BZ43"/>
    <mergeCell ref="CE43:CF44"/>
    <mergeCell ref="CI43:CJ43"/>
    <mergeCell ref="CQ43:CY43"/>
    <mergeCell ref="C49:Y49"/>
    <mergeCell ref="C51:AA52"/>
    <mergeCell ref="AV51:BD51"/>
    <mergeCell ref="BP51:BQ51"/>
    <mergeCell ref="BW51:BZ51"/>
    <mergeCell ref="CE51:CF52"/>
    <mergeCell ref="CI51:CJ51"/>
    <mergeCell ref="CQ51:CY51"/>
    <mergeCell ref="D56:BV56"/>
    <mergeCell ref="C61:AG61"/>
    <mergeCell ref="C64:E64"/>
    <mergeCell ref="K64:V64"/>
    <mergeCell ref="C68:N69"/>
    <mergeCell ref="AV68:AY69"/>
    <mergeCell ref="BN68:BT69"/>
    <mergeCell ref="BX68:BZ69"/>
    <mergeCell ref="CE68:CG69"/>
    <mergeCell ref="CV68:CX69"/>
    <mergeCell ref="C73:Z73"/>
    <mergeCell ref="CS73:CX73"/>
    <mergeCell ref="C75:AB77"/>
    <mergeCell ref="AV75:BC75"/>
    <mergeCell ref="BO75:BR75"/>
    <mergeCell ref="BW75:BZ75"/>
    <mergeCell ref="CE75:CF76"/>
    <mergeCell ref="CI75:CJ75"/>
    <mergeCell ref="CQ75:CY75"/>
    <mergeCell ref="C82:F82"/>
    <mergeCell ref="C84:AQ86"/>
    <mergeCell ref="AV84:BK85"/>
    <mergeCell ref="BO84:BR84"/>
    <mergeCell ref="BW84:BZ84"/>
    <mergeCell ref="CE84:CF85"/>
    <mergeCell ref="CI84:CJ84"/>
    <mergeCell ref="CQ84:CY84"/>
    <mergeCell ref="C88:X88"/>
    <mergeCell ref="C90:AJ92"/>
    <mergeCell ref="AV90:BH90"/>
    <mergeCell ref="BO90:BR90"/>
    <mergeCell ref="BW90:BZ90"/>
    <mergeCell ref="CE90:CF91"/>
    <mergeCell ref="CI90:CJ90"/>
    <mergeCell ref="CQ90:CY90"/>
    <mergeCell ref="C96:AC97"/>
    <mergeCell ref="AV96:BB96"/>
    <mergeCell ref="BO96:BR96"/>
    <mergeCell ref="BW96:BZ96"/>
    <mergeCell ref="CE96:CF97"/>
    <mergeCell ref="CI96:CJ96"/>
    <mergeCell ref="CQ96:CY96"/>
    <mergeCell ref="C99:AI101"/>
    <mergeCell ref="AV99:BK100"/>
    <mergeCell ref="BO99:BR99"/>
    <mergeCell ref="BW99:BZ99"/>
    <mergeCell ref="CE99:CF100"/>
    <mergeCell ref="CI99:CJ99"/>
    <mergeCell ref="CQ99:CY99"/>
    <mergeCell ref="D104:BV105"/>
    <mergeCell ref="C110:AG110"/>
    <mergeCell ref="C113:E113"/>
    <mergeCell ref="K113:V113"/>
    <mergeCell ref="C117:N118"/>
    <mergeCell ref="AV117:AY118"/>
    <mergeCell ref="BN117:BT118"/>
    <mergeCell ref="BX117:BZ118"/>
    <mergeCell ref="CE117:CG118"/>
    <mergeCell ref="CV117:CX118"/>
    <mergeCell ref="C122:Z122"/>
    <mergeCell ref="CS122:CX122"/>
    <mergeCell ref="C124:AN126"/>
    <mergeCell ref="AV124:BD124"/>
    <mergeCell ref="BO124:BR124"/>
    <mergeCell ref="BW124:BZ124"/>
    <mergeCell ref="CE124:CF125"/>
    <mergeCell ref="CI124:CJ124"/>
    <mergeCell ref="CQ124:CY124"/>
    <mergeCell ref="C131:M131"/>
    <mergeCell ref="C133:AO135"/>
    <mergeCell ref="AV133:BJ133"/>
    <mergeCell ref="BP133:BQ133"/>
    <mergeCell ref="BW133:BZ133"/>
    <mergeCell ref="CE133:CF134"/>
    <mergeCell ref="CI133:CJ133"/>
    <mergeCell ref="CQ133:CY133"/>
    <mergeCell ref="C139:AK141"/>
    <mergeCell ref="AV139:BF139"/>
    <mergeCell ref="BP139:BQ139"/>
    <mergeCell ref="BW139:BZ139"/>
    <mergeCell ref="CE139:CF140"/>
    <mergeCell ref="CI139:CJ139"/>
    <mergeCell ref="CQ139:CY139"/>
    <mergeCell ref="C145:AW145"/>
    <mergeCell ref="C147:AE149"/>
    <mergeCell ref="AV147:BD147"/>
    <mergeCell ref="BP147:BQ147"/>
    <mergeCell ref="BW147:BZ147"/>
    <mergeCell ref="CE147:CF148"/>
    <mergeCell ref="CI147:CJ147"/>
    <mergeCell ref="CQ147:CY147"/>
    <mergeCell ref="D153:BV153"/>
    <mergeCell ref="C158:AG158"/>
    <mergeCell ref="C161:E161"/>
    <mergeCell ref="K161:V161"/>
    <mergeCell ref="C165:N166"/>
    <mergeCell ref="AV165:AY166"/>
    <mergeCell ref="BN165:BT166"/>
    <mergeCell ref="BX165:BZ166"/>
    <mergeCell ref="CE165:CG166"/>
    <mergeCell ref="CV165:CX166"/>
    <mergeCell ref="C170:Z170"/>
    <mergeCell ref="CS170:CX170"/>
    <mergeCell ref="C172:Q172"/>
    <mergeCell ref="CQ172:CY172"/>
    <mergeCell ref="C176:O176"/>
    <mergeCell ref="C178:L178"/>
    <mergeCell ref="C180:AA181"/>
    <mergeCell ref="AV180:BD180"/>
    <mergeCell ref="BP180:BQ180"/>
    <mergeCell ref="BW180:BZ180"/>
    <mergeCell ref="CE180:CF181"/>
    <mergeCell ref="CI180:CJ180"/>
    <mergeCell ref="CQ180:CY180"/>
    <mergeCell ref="C185:AI187"/>
    <mergeCell ref="AV185:BK186"/>
    <mergeCell ref="BP185:BQ185"/>
    <mergeCell ref="BW185:BZ185"/>
    <mergeCell ref="CE185:CF186"/>
    <mergeCell ref="CI185:CJ185"/>
    <mergeCell ref="CQ185:CY185"/>
    <mergeCell ref="C191:G191"/>
    <mergeCell ref="C193:AB195"/>
    <mergeCell ref="AV193:BC193"/>
    <mergeCell ref="BP193:BQ193"/>
    <mergeCell ref="BW193:BZ193"/>
    <mergeCell ref="CE193:CF194"/>
    <mergeCell ref="CI193:CJ193"/>
    <mergeCell ref="CQ193:CY193"/>
    <mergeCell ref="C199:M199"/>
    <mergeCell ref="C201:AK203"/>
    <mergeCell ref="AV201:BF201"/>
    <mergeCell ref="BP201:BQ201"/>
    <mergeCell ref="BW201:BZ201"/>
    <mergeCell ref="CE201:CF202"/>
    <mergeCell ref="CI201:CJ201"/>
    <mergeCell ref="CQ201:CY201"/>
    <mergeCell ref="D206:BV207"/>
    <mergeCell ref="C212:AG212"/>
    <mergeCell ref="C215:E215"/>
    <mergeCell ref="K215:V215"/>
    <mergeCell ref="C219:N220"/>
    <mergeCell ref="AV219:AY220"/>
    <mergeCell ref="BN219:BT220"/>
    <mergeCell ref="BX219:BZ220"/>
    <mergeCell ref="CE219:CG220"/>
    <mergeCell ref="CV219:CX220"/>
    <mergeCell ref="C224:Z224"/>
    <mergeCell ref="CS224:CX224"/>
    <mergeCell ref="C226:AO228"/>
    <mergeCell ref="AV226:BJ226"/>
    <mergeCell ref="BP226:BQ226"/>
    <mergeCell ref="BW226:BZ226"/>
    <mergeCell ref="CE226:CF227"/>
    <mergeCell ref="CI226:CJ226"/>
    <mergeCell ref="CQ226:CY226"/>
    <mergeCell ref="C232:Q232"/>
    <mergeCell ref="CQ232:CY232"/>
    <mergeCell ref="C236:D236"/>
    <mergeCell ref="CQ236:CY236"/>
    <mergeCell ref="C238:Q238"/>
    <mergeCell ref="C240:U240"/>
    <mergeCell ref="AV240:BI240"/>
    <mergeCell ref="CE240:CF241"/>
    <mergeCell ref="CJ240:CQ240"/>
    <mergeCell ref="C243:U243"/>
    <mergeCell ref="AV243:BI243"/>
    <mergeCell ref="CE243:CF244"/>
    <mergeCell ref="CJ243:CQ243"/>
    <mergeCell ref="C246:D246"/>
    <mergeCell ref="CQ246:CY246"/>
    <mergeCell ref="C250:AQ251"/>
    <mergeCell ref="AV250:BG250"/>
    <mergeCell ref="BP250:BQ250"/>
    <mergeCell ref="C254:AL256"/>
    <mergeCell ref="AV254:BE254"/>
    <mergeCell ref="BP254:BQ254"/>
    <mergeCell ref="BW254:BZ255"/>
    <mergeCell ref="CE254:CF255"/>
    <mergeCell ref="CJ254:CQ254"/>
    <mergeCell ref="C259:AV259"/>
    <mergeCell ref="C262:AP262"/>
    <mergeCell ref="D264:BV264"/>
    <mergeCell ref="C269:AG269"/>
    <mergeCell ref="C272:E272"/>
    <mergeCell ref="K272:V272"/>
    <mergeCell ref="C276:N277"/>
    <mergeCell ref="AV276:AY277"/>
    <mergeCell ref="BN276:BT277"/>
    <mergeCell ref="BX276:BZ277"/>
    <mergeCell ref="CE276:CG277"/>
    <mergeCell ref="CV276:CX277"/>
    <mergeCell ref="C294:AH294"/>
    <mergeCell ref="C296:S296"/>
    <mergeCell ref="D298:BV298"/>
    <mergeCell ref="C281:Z281"/>
    <mergeCell ref="CS281:CX281"/>
    <mergeCell ref="C284:AR284"/>
    <mergeCell ref="C287:AZ287"/>
    <mergeCell ref="BZ287:CE287"/>
    <mergeCell ref="CN287:CY287"/>
    <mergeCell ref="BZ289:CD289"/>
    <mergeCell ref="CM289:CY289"/>
    <mergeCell ref="BZ292:CC292"/>
    <mergeCell ref="CL292:CX292"/>
  </mergeCells>
  <phoneticPr fontId="0" type="noConversion"/>
  <pageMargins left="0" right="0" top="0" bottom="0" header="0" footer="0"/>
  <pageSetup paperSize="9" scale="98" fitToHeight="6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BED6D-50C0-4B75-A09A-8274DB3F6992}">
  <dimension ref="A11:A503"/>
  <sheetViews>
    <sheetView topLeftCell="A145" workbookViewId="0">
      <selection activeCell="A161" sqref="A161"/>
    </sheetView>
  </sheetViews>
  <sheetFormatPr baseColWidth="10" defaultRowHeight="13.2" x14ac:dyDescent="0.25"/>
  <sheetData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  <row r="27" spans="1:1" x14ac:dyDescent="0.25">
      <c r="A27" t="s">
        <v>110</v>
      </c>
    </row>
    <row r="28" spans="1:1" x14ac:dyDescent="0.25">
      <c r="A28" t="s">
        <v>111</v>
      </c>
    </row>
    <row r="29" spans="1:1" x14ac:dyDescent="0.25">
      <c r="A29" t="s">
        <v>112</v>
      </c>
    </row>
    <row r="30" spans="1:1" x14ac:dyDescent="0.25">
      <c r="A30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  <row r="42" spans="1:1" x14ac:dyDescent="0.25">
      <c r="A42" t="s">
        <v>120</v>
      </c>
    </row>
    <row r="47" spans="1:1" x14ac:dyDescent="0.25">
      <c r="A47" t="s">
        <v>121</v>
      </c>
    </row>
    <row r="48" spans="1:1" x14ac:dyDescent="0.25">
      <c r="A48" t="s">
        <v>122</v>
      </c>
    </row>
    <row r="49" spans="1:1" x14ac:dyDescent="0.25">
      <c r="A49" t="s">
        <v>123</v>
      </c>
    </row>
    <row r="50" spans="1:1" x14ac:dyDescent="0.25">
      <c r="A50" t="s">
        <v>124</v>
      </c>
    </row>
    <row r="51" spans="1:1" x14ac:dyDescent="0.25">
      <c r="A51" t="s">
        <v>125</v>
      </c>
    </row>
    <row r="52" spans="1:1" x14ac:dyDescent="0.25">
      <c r="A52" t="s">
        <v>126</v>
      </c>
    </row>
    <row r="53" spans="1:1" x14ac:dyDescent="0.25">
      <c r="A53" t="s">
        <v>127</v>
      </c>
    </row>
    <row r="54" spans="1:1" x14ac:dyDescent="0.25">
      <c r="A54" t="s">
        <v>128</v>
      </c>
    </row>
    <row r="55" spans="1:1" x14ac:dyDescent="0.25">
      <c r="A55" t="s">
        <v>129</v>
      </c>
    </row>
    <row r="60" spans="1:1" x14ac:dyDescent="0.25">
      <c r="A60" t="s">
        <v>130</v>
      </c>
    </row>
    <row r="61" spans="1:1" x14ac:dyDescent="0.25">
      <c r="A61" t="s">
        <v>131</v>
      </c>
    </row>
    <row r="62" spans="1:1" x14ac:dyDescent="0.25">
      <c r="A62" t="s">
        <v>132</v>
      </c>
    </row>
    <row r="80" spans="1:1" x14ac:dyDescent="0.25">
      <c r="A80" t="s">
        <v>100</v>
      </c>
    </row>
    <row r="81" spans="1:1" x14ac:dyDescent="0.25">
      <c r="A81">
        <v>20.079999999999998</v>
      </c>
    </row>
    <row r="82" spans="1:1" x14ac:dyDescent="0.25">
      <c r="A82" t="s">
        <v>133</v>
      </c>
    </row>
    <row r="83" spans="1:1" x14ac:dyDescent="0.25">
      <c r="A83" t="s">
        <v>134</v>
      </c>
    </row>
    <row r="84" spans="1:1" x14ac:dyDescent="0.25">
      <c r="A84" t="s">
        <v>135</v>
      </c>
    </row>
    <row r="85" spans="1:1" x14ac:dyDescent="0.25">
      <c r="A85">
        <v>154.44999999999999</v>
      </c>
    </row>
    <row r="86" spans="1:1" x14ac:dyDescent="0.25">
      <c r="A86" t="s">
        <v>136</v>
      </c>
    </row>
    <row r="87" spans="1:1" x14ac:dyDescent="0.25">
      <c r="A87" t="s">
        <v>137</v>
      </c>
    </row>
    <row r="88" spans="1:1" x14ac:dyDescent="0.25">
      <c r="A88" t="s">
        <v>138</v>
      </c>
    </row>
    <row r="93" spans="1:1" x14ac:dyDescent="0.25">
      <c r="A93" t="s">
        <v>139</v>
      </c>
    </row>
    <row r="94" spans="1:1" x14ac:dyDescent="0.25">
      <c r="A94" t="s">
        <v>140</v>
      </c>
    </row>
    <row r="95" spans="1:1" x14ac:dyDescent="0.25">
      <c r="A95" t="s">
        <v>141</v>
      </c>
    </row>
    <row r="96" spans="1:1" x14ac:dyDescent="0.25">
      <c r="A96" t="s">
        <v>142</v>
      </c>
    </row>
    <row r="97" spans="1:1" x14ac:dyDescent="0.25">
      <c r="A97" t="s">
        <v>143</v>
      </c>
    </row>
    <row r="104" spans="1:1" x14ac:dyDescent="0.25">
      <c r="A104" t="s">
        <v>144</v>
      </c>
    </row>
    <row r="105" spans="1:1" x14ac:dyDescent="0.25">
      <c r="A105" t="s">
        <v>145</v>
      </c>
    </row>
    <row r="106" spans="1:1" x14ac:dyDescent="0.25">
      <c r="A106" t="s">
        <v>146</v>
      </c>
    </row>
    <row r="107" spans="1:1" x14ac:dyDescent="0.25">
      <c r="A107" t="s">
        <v>147</v>
      </c>
    </row>
    <row r="108" spans="1:1" x14ac:dyDescent="0.25">
      <c r="A108" t="s">
        <v>148</v>
      </c>
    </row>
    <row r="109" spans="1:1" x14ac:dyDescent="0.25">
      <c r="A109" t="s">
        <v>149</v>
      </c>
    </row>
    <row r="110" spans="1:1" x14ac:dyDescent="0.25">
      <c r="A110" t="s">
        <v>150</v>
      </c>
    </row>
    <row r="111" spans="1:1" x14ac:dyDescent="0.25">
      <c r="A111" t="s">
        <v>151</v>
      </c>
    </row>
    <row r="112" spans="1:1" x14ac:dyDescent="0.25">
      <c r="A112" t="s">
        <v>152</v>
      </c>
    </row>
    <row r="113" spans="1:1" x14ac:dyDescent="0.25">
      <c r="A113" t="s">
        <v>153</v>
      </c>
    </row>
    <row r="114" spans="1:1" x14ac:dyDescent="0.25">
      <c r="A114" t="s">
        <v>154</v>
      </c>
    </row>
    <row r="115" spans="1:1" x14ac:dyDescent="0.25">
      <c r="A115" t="s">
        <v>155</v>
      </c>
    </row>
    <row r="116" spans="1:1" x14ac:dyDescent="0.25">
      <c r="A116" t="s">
        <v>156</v>
      </c>
    </row>
    <row r="117" spans="1:1" x14ac:dyDescent="0.25">
      <c r="A117" t="s">
        <v>157</v>
      </c>
    </row>
    <row r="118" spans="1:1" x14ac:dyDescent="0.25">
      <c r="A118" t="s">
        <v>158</v>
      </c>
    </row>
    <row r="123" spans="1:1" x14ac:dyDescent="0.25">
      <c r="A123" t="s">
        <v>130</v>
      </c>
    </row>
    <row r="124" spans="1:1" x14ac:dyDescent="0.25">
      <c r="A124" t="s">
        <v>131</v>
      </c>
    </row>
    <row r="125" spans="1:1" x14ac:dyDescent="0.25">
      <c r="A125" t="s">
        <v>132</v>
      </c>
    </row>
    <row r="143" spans="1:1" x14ac:dyDescent="0.25">
      <c r="A143" t="s">
        <v>100</v>
      </c>
    </row>
    <row r="144" spans="1:1" x14ac:dyDescent="0.25">
      <c r="A144">
        <v>20.079999999999998</v>
      </c>
    </row>
    <row r="145" spans="1:1" x14ac:dyDescent="0.25">
      <c r="A145" t="s">
        <v>159</v>
      </c>
    </row>
    <row r="146" spans="1:1" x14ac:dyDescent="0.25">
      <c r="A146" t="s">
        <v>134</v>
      </c>
    </row>
    <row r="147" spans="1:1" x14ac:dyDescent="0.25">
      <c r="A147" t="s">
        <v>160</v>
      </c>
    </row>
    <row r="148" spans="1:1" x14ac:dyDescent="0.25">
      <c r="A148">
        <v>550.45000000000005</v>
      </c>
    </row>
    <row r="149" spans="1:1" x14ac:dyDescent="0.25">
      <c r="A149" t="s">
        <v>161</v>
      </c>
    </row>
    <row r="150" spans="1:1" x14ac:dyDescent="0.25">
      <c r="A150" t="s">
        <v>162</v>
      </c>
    </row>
    <row r="151" spans="1:1" x14ac:dyDescent="0.25">
      <c r="A151" t="s">
        <v>163</v>
      </c>
    </row>
    <row r="152" spans="1:1" x14ac:dyDescent="0.25">
      <c r="A152" t="s">
        <v>164</v>
      </c>
    </row>
    <row r="153" spans="1:1" x14ac:dyDescent="0.25">
      <c r="A153" t="s">
        <v>165</v>
      </c>
    </row>
    <row r="154" spans="1:1" x14ac:dyDescent="0.25">
      <c r="A154" t="s">
        <v>166</v>
      </c>
    </row>
    <row r="155" spans="1:1" x14ac:dyDescent="0.25">
      <c r="A155" t="s">
        <v>167</v>
      </c>
    </row>
    <row r="156" spans="1:1" x14ac:dyDescent="0.25">
      <c r="A156" t="s">
        <v>168</v>
      </c>
    </row>
    <row r="161" spans="1:1" x14ac:dyDescent="0.25">
      <c r="A161" t="s">
        <v>169</v>
      </c>
    </row>
    <row r="162" spans="1:1" x14ac:dyDescent="0.25">
      <c r="A162" t="s">
        <v>170</v>
      </c>
    </row>
    <row r="163" spans="1:1" x14ac:dyDescent="0.25">
      <c r="A163" t="s">
        <v>171</v>
      </c>
    </row>
    <row r="164" spans="1:1" x14ac:dyDescent="0.25">
      <c r="A164" t="s">
        <v>172</v>
      </c>
    </row>
    <row r="165" spans="1:1" x14ac:dyDescent="0.25">
      <c r="A165" t="s">
        <v>173</v>
      </c>
    </row>
    <row r="166" spans="1:1" x14ac:dyDescent="0.25">
      <c r="A166" t="s">
        <v>174</v>
      </c>
    </row>
    <row r="167" spans="1:1" x14ac:dyDescent="0.25">
      <c r="A167" t="s">
        <v>175</v>
      </c>
    </row>
    <row r="168" spans="1:1" x14ac:dyDescent="0.25">
      <c r="A168" t="s">
        <v>176</v>
      </c>
    </row>
    <row r="169" spans="1:1" x14ac:dyDescent="0.25">
      <c r="A169" t="s">
        <v>177</v>
      </c>
    </row>
    <row r="170" spans="1:1" x14ac:dyDescent="0.25">
      <c r="A170" t="s">
        <v>178</v>
      </c>
    </row>
    <row r="171" spans="1:1" x14ac:dyDescent="0.25">
      <c r="A171" t="s">
        <v>179</v>
      </c>
    </row>
    <row r="172" spans="1:1" x14ac:dyDescent="0.25">
      <c r="A172" t="s">
        <v>180</v>
      </c>
    </row>
    <row r="173" spans="1:1" x14ac:dyDescent="0.25">
      <c r="A173" t="s">
        <v>181</v>
      </c>
    </row>
    <row r="174" spans="1:1" x14ac:dyDescent="0.25">
      <c r="A174" t="s">
        <v>182</v>
      </c>
    </row>
    <row r="175" spans="1:1" x14ac:dyDescent="0.25">
      <c r="A175" t="s">
        <v>183</v>
      </c>
    </row>
    <row r="186" spans="1:1" x14ac:dyDescent="0.25">
      <c r="A186" t="s">
        <v>130</v>
      </c>
    </row>
    <row r="187" spans="1:1" x14ac:dyDescent="0.25">
      <c r="A187" t="s">
        <v>131</v>
      </c>
    </row>
    <row r="188" spans="1:1" x14ac:dyDescent="0.25">
      <c r="A188" t="s">
        <v>132</v>
      </c>
    </row>
    <row r="206" spans="1:1" x14ac:dyDescent="0.25">
      <c r="A206" t="s">
        <v>100</v>
      </c>
    </row>
    <row r="207" spans="1:1" x14ac:dyDescent="0.25">
      <c r="A207">
        <v>20.079999999999998</v>
      </c>
    </row>
    <row r="208" spans="1:1" x14ac:dyDescent="0.25">
      <c r="A208" t="s">
        <v>184</v>
      </c>
    </row>
    <row r="209" spans="1:1" x14ac:dyDescent="0.25">
      <c r="A209" t="s">
        <v>134</v>
      </c>
    </row>
    <row r="210" spans="1:1" x14ac:dyDescent="0.25">
      <c r="A210" t="s">
        <v>185</v>
      </c>
    </row>
    <row r="211" spans="1:1" x14ac:dyDescent="0.25">
      <c r="A211">
        <v>290.45</v>
      </c>
    </row>
    <row r="212" spans="1:1" x14ac:dyDescent="0.25">
      <c r="A212" t="s">
        <v>186</v>
      </c>
    </row>
    <row r="213" spans="1:1" x14ac:dyDescent="0.25">
      <c r="A213" t="s">
        <v>187</v>
      </c>
    </row>
    <row r="214" spans="1:1" x14ac:dyDescent="0.25">
      <c r="A214" t="s">
        <v>188</v>
      </c>
    </row>
    <row r="215" spans="1:1" x14ac:dyDescent="0.25">
      <c r="A215" t="s">
        <v>189</v>
      </c>
    </row>
    <row r="216" spans="1:1" x14ac:dyDescent="0.25">
      <c r="A216" t="s">
        <v>127</v>
      </c>
    </row>
    <row r="217" spans="1:1" x14ac:dyDescent="0.25">
      <c r="A217" t="s">
        <v>128</v>
      </c>
    </row>
    <row r="218" spans="1:1" x14ac:dyDescent="0.25">
      <c r="A218" t="s">
        <v>190</v>
      </c>
    </row>
    <row r="224" spans="1:1" x14ac:dyDescent="0.25">
      <c r="A224" t="s">
        <v>191</v>
      </c>
    </row>
    <row r="225" spans="1:1" x14ac:dyDescent="0.25">
      <c r="A225" t="s">
        <v>192</v>
      </c>
    </row>
    <row r="226" spans="1:1" x14ac:dyDescent="0.25">
      <c r="A226" t="s">
        <v>193</v>
      </c>
    </row>
    <row r="227" spans="1:1" x14ac:dyDescent="0.25">
      <c r="A227" t="s">
        <v>194</v>
      </c>
    </row>
    <row r="228" spans="1:1" x14ac:dyDescent="0.25">
      <c r="A228" t="s">
        <v>195</v>
      </c>
    </row>
    <row r="234" spans="1:1" x14ac:dyDescent="0.25">
      <c r="A234" t="s">
        <v>196</v>
      </c>
    </row>
    <row r="235" spans="1:1" x14ac:dyDescent="0.25">
      <c r="A235" t="s">
        <v>197</v>
      </c>
    </row>
    <row r="236" spans="1:1" x14ac:dyDescent="0.25">
      <c r="A236" t="s">
        <v>198</v>
      </c>
    </row>
    <row r="237" spans="1:1" x14ac:dyDescent="0.25">
      <c r="A237" t="s">
        <v>199</v>
      </c>
    </row>
    <row r="238" spans="1:1" x14ac:dyDescent="0.25">
      <c r="A238" t="s">
        <v>200</v>
      </c>
    </row>
    <row r="243" spans="1:1" x14ac:dyDescent="0.25">
      <c r="A243" t="s">
        <v>201</v>
      </c>
    </row>
    <row r="249" spans="1:1" x14ac:dyDescent="0.25">
      <c r="A249" t="s">
        <v>130</v>
      </c>
    </row>
    <row r="250" spans="1:1" x14ac:dyDescent="0.25">
      <c r="A250" t="s">
        <v>131</v>
      </c>
    </row>
    <row r="251" spans="1:1" x14ac:dyDescent="0.25">
      <c r="A251" t="s">
        <v>132</v>
      </c>
    </row>
    <row r="269" spans="1:1" x14ac:dyDescent="0.25">
      <c r="A269" t="s">
        <v>100</v>
      </c>
    </row>
    <row r="270" spans="1:1" x14ac:dyDescent="0.25">
      <c r="A270">
        <v>20.079999999999998</v>
      </c>
    </row>
    <row r="271" spans="1:1" x14ac:dyDescent="0.25">
      <c r="A271" t="s">
        <v>202</v>
      </c>
    </row>
    <row r="272" spans="1:1" x14ac:dyDescent="0.25">
      <c r="A272" t="s">
        <v>134</v>
      </c>
    </row>
    <row r="273" spans="1:1" x14ac:dyDescent="0.25">
      <c r="A273" t="s">
        <v>203</v>
      </c>
    </row>
    <row r="274" spans="1:1" x14ac:dyDescent="0.25">
      <c r="A274">
        <v>520.45000000000005</v>
      </c>
    </row>
    <row r="275" spans="1:1" x14ac:dyDescent="0.25">
      <c r="A275" t="s">
        <v>204</v>
      </c>
    </row>
    <row r="276" spans="1:1" x14ac:dyDescent="0.25">
      <c r="A276" t="s">
        <v>124</v>
      </c>
    </row>
    <row r="277" spans="1:1" x14ac:dyDescent="0.25">
      <c r="A277" t="s">
        <v>125</v>
      </c>
    </row>
    <row r="278" spans="1:1" x14ac:dyDescent="0.25">
      <c r="A278" t="s">
        <v>126</v>
      </c>
    </row>
    <row r="279" spans="1:1" x14ac:dyDescent="0.25">
      <c r="A279" t="s">
        <v>127</v>
      </c>
    </row>
    <row r="280" spans="1:1" x14ac:dyDescent="0.25">
      <c r="A280" t="s">
        <v>128</v>
      </c>
    </row>
    <row r="281" spans="1:1" x14ac:dyDescent="0.25">
      <c r="A281" t="s">
        <v>129</v>
      </c>
    </row>
    <row r="287" spans="1:1" x14ac:dyDescent="0.25">
      <c r="A287" t="s">
        <v>205</v>
      </c>
    </row>
    <row r="290" spans="1:1" x14ac:dyDescent="0.25">
      <c r="A290" t="s">
        <v>206</v>
      </c>
    </row>
    <row r="291" spans="1:1" x14ac:dyDescent="0.25">
      <c r="A291" t="s">
        <v>207</v>
      </c>
    </row>
    <row r="292" spans="1:1" x14ac:dyDescent="0.25">
      <c r="A292" t="s">
        <v>208</v>
      </c>
    </row>
    <row r="293" spans="1:1" x14ac:dyDescent="0.25">
      <c r="A293" t="s">
        <v>113</v>
      </c>
    </row>
    <row r="299" spans="1:1" x14ac:dyDescent="0.25">
      <c r="A299" t="s">
        <v>209</v>
      </c>
    </row>
    <row r="300" spans="1:1" x14ac:dyDescent="0.25">
      <c r="A300" t="s">
        <v>173</v>
      </c>
    </row>
    <row r="301" spans="1:1" x14ac:dyDescent="0.25">
      <c r="A301" t="s">
        <v>174</v>
      </c>
    </row>
    <row r="302" spans="1:1" x14ac:dyDescent="0.25">
      <c r="A302" t="s">
        <v>175</v>
      </c>
    </row>
    <row r="303" spans="1:1" x14ac:dyDescent="0.25">
      <c r="A303" t="s">
        <v>176</v>
      </c>
    </row>
    <row r="304" spans="1:1" x14ac:dyDescent="0.25">
      <c r="A304" t="s">
        <v>177</v>
      </c>
    </row>
    <row r="305" spans="1:1" x14ac:dyDescent="0.25">
      <c r="A305" t="s">
        <v>178</v>
      </c>
    </row>
    <row r="306" spans="1:1" x14ac:dyDescent="0.25">
      <c r="A306" t="s">
        <v>179</v>
      </c>
    </row>
    <row r="307" spans="1:1" x14ac:dyDescent="0.25">
      <c r="A307" t="s">
        <v>180</v>
      </c>
    </row>
    <row r="308" spans="1:1" x14ac:dyDescent="0.25">
      <c r="A308" t="s">
        <v>181</v>
      </c>
    </row>
    <row r="309" spans="1:1" x14ac:dyDescent="0.25">
      <c r="A309" t="s">
        <v>182</v>
      </c>
    </row>
    <row r="310" spans="1:1" x14ac:dyDescent="0.25">
      <c r="A310" t="s">
        <v>183</v>
      </c>
    </row>
    <row r="312" spans="1:1" x14ac:dyDescent="0.25">
      <c r="A312" t="s">
        <v>130</v>
      </c>
    </row>
    <row r="313" spans="1:1" x14ac:dyDescent="0.25">
      <c r="A313" t="s">
        <v>131</v>
      </c>
    </row>
    <row r="314" spans="1:1" x14ac:dyDescent="0.25">
      <c r="A314" t="s">
        <v>132</v>
      </c>
    </row>
    <row r="332" spans="1:1" x14ac:dyDescent="0.25">
      <c r="A332" t="s">
        <v>100</v>
      </c>
    </row>
    <row r="333" spans="1:1" x14ac:dyDescent="0.25">
      <c r="A333">
        <v>20.079999999999998</v>
      </c>
    </row>
    <row r="334" spans="1:1" x14ac:dyDescent="0.25">
      <c r="A334" t="s">
        <v>210</v>
      </c>
    </row>
    <row r="335" spans="1:1" x14ac:dyDescent="0.25">
      <c r="A335" t="s">
        <v>134</v>
      </c>
    </row>
    <row r="336" spans="1:1" x14ac:dyDescent="0.25">
      <c r="A336" t="s">
        <v>211</v>
      </c>
    </row>
    <row r="337" spans="1:1" x14ac:dyDescent="0.25">
      <c r="A337">
        <v>283.5</v>
      </c>
    </row>
    <row r="338" spans="1:1" x14ac:dyDescent="0.25">
      <c r="A338" t="s">
        <v>212</v>
      </c>
    </row>
    <row r="339" spans="1:1" x14ac:dyDescent="0.25">
      <c r="A339" t="s">
        <v>213</v>
      </c>
    </row>
    <row r="340" spans="1:1" x14ac:dyDescent="0.25">
      <c r="A340" t="s">
        <v>140</v>
      </c>
    </row>
    <row r="341" spans="1:1" x14ac:dyDescent="0.25">
      <c r="A341" t="s">
        <v>141</v>
      </c>
    </row>
    <row r="342" spans="1:1" x14ac:dyDescent="0.25">
      <c r="A342" t="s">
        <v>142</v>
      </c>
    </row>
    <row r="343" spans="1:1" x14ac:dyDescent="0.25">
      <c r="A343" t="s">
        <v>143</v>
      </c>
    </row>
    <row r="348" spans="1:1" x14ac:dyDescent="0.25">
      <c r="A348" t="s">
        <v>191</v>
      </c>
    </row>
    <row r="349" spans="1:1" x14ac:dyDescent="0.25">
      <c r="A349" t="s">
        <v>214</v>
      </c>
    </row>
    <row r="350" spans="1:1" x14ac:dyDescent="0.25">
      <c r="A350" t="s">
        <v>197</v>
      </c>
    </row>
    <row r="351" spans="1:1" x14ac:dyDescent="0.25">
      <c r="A351" t="s">
        <v>198</v>
      </c>
    </row>
    <row r="352" spans="1:1" x14ac:dyDescent="0.25">
      <c r="A352" t="s">
        <v>199</v>
      </c>
    </row>
    <row r="353" spans="1:1" x14ac:dyDescent="0.25">
      <c r="A353" t="s">
        <v>200</v>
      </c>
    </row>
    <row r="359" spans="1:1" x14ac:dyDescent="0.25">
      <c r="A359" t="s">
        <v>215</v>
      </c>
    </row>
    <row r="360" spans="1:1" x14ac:dyDescent="0.25">
      <c r="A360" t="s">
        <v>193</v>
      </c>
    </row>
    <row r="361" spans="1:1" x14ac:dyDescent="0.25">
      <c r="A361" t="s">
        <v>194</v>
      </c>
    </row>
    <row r="362" spans="1:1" x14ac:dyDescent="0.25">
      <c r="A362" t="s">
        <v>195</v>
      </c>
    </row>
    <row r="367" spans="1:1" x14ac:dyDescent="0.25">
      <c r="A367" t="s">
        <v>216</v>
      </c>
    </row>
    <row r="369" spans="1:1" x14ac:dyDescent="0.25">
      <c r="A369" t="s">
        <v>217</v>
      </c>
    </row>
    <row r="375" spans="1:1" x14ac:dyDescent="0.25">
      <c r="A375" t="s">
        <v>130</v>
      </c>
    </row>
    <row r="376" spans="1:1" x14ac:dyDescent="0.25">
      <c r="A376" t="s">
        <v>131</v>
      </c>
    </row>
    <row r="377" spans="1:1" x14ac:dyDescent="0.25">
      <c r="A377" t="s">
        <v>132</v>
      </c>
    </row>
    <row r="395" spans="1:1" x14ac:dyDescent="0.25">
      <c r="A395" t="s">
        <v>100</v>
      </c>
    </row>
    <row r="396" spans="1:1" x14ac:dyDescent="0.25">
      <c r="A396">
        <v>20.079999999999998</v>
      </c>
    </row>
    <row r="397" spans="1:1" x14ac:dyDescent="0.25">
      <c r="A397" t="s">
        <v>218</v>
      </c>
    </row>
    <row r="398" spans="1:1" x14ac:dyDescent="0.25">
      <c r="A398" t="s">
        <v>134</v>
      </c>
    </row>
    <row r="399" spans="1:1" x14ac:dyDescent="0.25">
      <c r="A399" t="s">
        <v>219</v>
      </c>
    </row>
    <row r="400" spans="1:1" x14ac:dyDescent="0.25">
      <c r="A400">
        <v>698.3</v>
      </c>
    </row>
    <row r="401" spans="1:1" x14ac:dyDescent="0.25">
      <c r="A401" t="s">
        <v>220</v>
      </c>
    </row>
    <row r="402" spans="1:1" x14ac:dyDescent="0.25">
      <c r="A402" t="s">
        <v>221</v>
      </c>
    </row>
    <row r="403" spans="1:1" x14ac:dyDescent="0.25">
      <c r="A403" t="s">
        <v>222</v>
      </c>
    </row>
    <row r="404" spans="1:1" x14ac:dyDescent="0.25">
      <c r="A404" t="s">
        <v>223</v>
      </c>
    </row>
    <row r="405" spans="1:1" x14ac:dyDescent="0.25">
      <c r="A405" t="s">
        <v>224</v>
      </c>
    </row>
    <row r="406" spans="1:1" x14ac:dyDescent="0.25">
      <c r="A406" t="s">
        <v>225</v>
      </c>
    </row>
    <row r="409" spans="1:1" x14ac:dyDescent="0.25">
      <c r="A409" t="s">
        <v>226</v>
      </c>
    </row>
    <row r="410" spans="1:1" x14ac:dyDescent="0.25">
      <c r="A410" t="s">
        <v>227</v>
      </c>
    </row>
    <row r="411" spans="1:1" x14ac:dyDescent="0.25">
      <c r="A411" t="s">
        <v>228</v>
      </c>
    </row>
    <row r="412" spans="1:1" x14ac:dyDescent="0.25">
      <c r="A412" t="s">
        <v>229</v>
      </c>
    </row>
    <row r="414" spans="1:1" x14ac:dyDescent="0.25">
      <c r="A414" t="s">
        <v>230</v>
      </c>
    </row>
    <row r="415" spans="1:1" x14ac:dyDescent="0.25">
      <c r="A415" t="s">
        <v>231</v>
      </c>
    </row>
    <row r="416" spans="1:1" x14ac:dyDescent="0.25">
      <c r="A416" t="s">
        <v>232</v>
      </c>
    </row>
    <row r="417" spans="1:1" x14ac:dyDescent="0.25">
      <c r="A417" t="s">
        <v>233</v>
      </c>
    </row>
    <row r="418" spans="1:1" x14ac:dyDescent="0.25">
      <c r="A418" t="s">
        <v>234</v>
      </c>
    </row>
    <row r="420" spans="1:1" x14ac:dyDescent="0.25">
      <c r="A420" t="s">
        <v>235</v>
      </c>
    </row>
    <row r="422" spans="1:1" x14ac:dyDescent="0.25">
      <c r="A422" t="s">
        <v>236</v>
      </c>
    </row>
    <row r="423" spans="1:1" x14ac:dyDescent="0.25">
      <c r="A423" t="s">
        <v>237</v>
      </c>
    </row>
    <row r="424" spans="1:1" x14ac:dyDescent="0.25">
      <c r="A424" t="s">
        <v>238</v>
      </c>
    </row>
    <row r="426" spans="1:1" x14ac:dyDescent="0.25">
      <c r="A426" t="s">
        <v>239</v>
      </c>
    </row>
    <row r="428" spans="1:1" x14ac:dyDescent="0.25">
      <c r="A428" t="s">
        <v>240</v>
      </c>
    </row>
    <row r="429" spans="1:1" x14ac:dyDescent="0.25">
      <c r="A429" t="s">
        <v>241</v>
      </c>
    </row>
    <row r="431" spans="1:1" x14ac:dyDescent="0.25">
      <c r="A431" t="s">
        <v>242</v>
      </c>
    </row>
    <row r="438" spans="1:1" x14ac:dyDescent="0.25">
      <c r="A438" t="s">
        <v>130</v>
      </c>
    </row>
    <row r="439" spans="1:1" x14ac:dyDescent="0.25">
      <c r="A439" t="s">
        <v>131</v>
      </c>
    </row>
    <row r="440" spans="1:1" x14ac:dyDescent="0.25">
      <c r="A440" t="s">
        <v>132</v>
      </c>
    </row>
    <row r="458" spans="1:1" x14ac:dyDescent="0.25">
      <c r="A458" t="s">
        <v>100</v>
      </c>
    </row>
    <row r="459" spans="1:1" x14ac:dyDescent="0.25">
      <c r="A459">
        <v>20.079999999999998</v>
      </c>
    </row>
    <row r="460" spans="1:1" x14ac:dyDescent="0.25">
      <c r="A460" t="s">
        <v>243</v>
      </c>
    </row>
    <row r="461" spans="1:1" x14ac:dyDescent="0.25">
      <c r="A461" t="s">
        <v>134</v>
      </c>
    </row>
    <row r="462" spans="1:1" x14ac:dyDescent="0.25">
      <c r="A462" t="s">
        <v>244</v>
      </c>
    </row>
    <row r="463" spans="1:1" x14ac:dyDescent="0.25">
      <c r="A463">
        <v>626.54999999999995</v>
      </c>
    </row>
    <row r="464" spans="1:1" x14ac:dyDescent="0.25">
      <c r="A464" t="s">
        <v>245</v>
      </c>
    </row>
    <row r="465" spans="1:1" x14ac:dyDescent="0.25">
      <c r="A465" t="s">
        <v>246</v>
      </c>
    </row>
    <row r="466" spans="1:1" x14ac:dyDescent="0.25">
      <c r="A466" t="s">
        <v>247</v>
      </c>
    </row>
    <row r="468" spans="1:1" x14ac:dyDescent="0.25">
      <c r="A468" t="s">
        <v>248</v>
      </c>
    </row>
    <row r="469" spans="1:1" x14ac:dyDescent="0.25">
      <c r="A469" t="s">
        <v>249</v>
      </c>
    </row>
    <row r="501" spans="1:1" x14ac:dyDescent="0.25">
      <c r="A501" t="s">
        <v>130</v>
      </c>
    </row>
    <row r="502" spans="1:1" x14ac:dyDescent="0.25">
      <c r="A502" t="s">
        <v>131</v>
      </c>
    </row>
    <row r="503" spans="1:1" x14ac:dyDescent="0.25">
      <c r="A50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240759</vt:lpstr>
      <vt:lpstr>Sheet 1</vt:lpstr>
      <vt:lpstr>Feuil1</vt:lpstr>
      <vt:lpstr>'Sheet 1'!Zone_d_impression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Confirmation de commande 240759.XLSX</dc:title>
  <dc:subject>PROMERKA SA - 2024 Confirmation de commande 240759.XLSX</dc:subject>
  <dc:creator>sandra.schmid</dc:creator>
  <cp:keywords>PROMERKA SA - 2024 Confirmation de commande 240759.XLSX</cp:keywords>
  <dc:description/>
  <cp:lastModifiedBy>Bettina Pasche</cp:lastModifiedBy>
  <cp:revision>1</cp:revision>
  <dcterms:created xsi:type="dcterms:W3CDTF">2024-10-03T06:39:26Z</dcterms:created>
  <dcterms:modified xsi:type="dcterms:W3CDTF">2024-10-16T08:55:49Z</dcterms:modified>
  <cp:category/>
</cp:coreProperties>
</file>