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Promerka\Mitarbeiter SA\Horaires et vacances\Horaires\"/>
    </mc:Choice>
  </mc:AlternateContent>
  <xr:revisionPtr revIDLastSave="0" documentId="13_ncr:1_{8F2FECB0-78CE-4C98-B569-88334F6583A3}" xr6:coauthVersionLast="45" xr6:coauthVersionMax="47" xr10:uidLastSave="{00000000-0000-0000-0000-000000000000}"/>
  <bookViews>
    <workbookView xWindow="990" yWindow="1935" windowWidth="23940" windowHeight="12615" activeTab="3" xr2:uid="{ABB035DA-05DF-4062-88FE-CB66EB8202A8}"/>
  </bookViews>
  <sheets>
    <sheet name="Bilel" sheetId="1" r:id="rId1"/>
    <sheet name="Bettina" sheetId="4" r:id="rId2"/>
    <sheet name="Semina" sheetId="5" r:id="rId3"/>
    <sheet name="Mehdi" sheetId="6" r:id="rId4"/>
  </sheets>
  <definedNames>
    <definedName name="_xlnm.Print_Titles" localSheetId="1">Bettina!$2:$2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4" l="1"/>
  <c r="D26" i="5"/>
  <c r="D18" i="4"/>
  <c r="F6" i="4"/>
  <c r="D17" i="4"/>
  <c r="D19" i="4" s="1"/>
  <c r="BZ20" i="4"/>
  <c r="F17" i="4" l="1"/>
  <c r="F19" i="4" s="1"/>
  <c r="D16" i="4"/>
  <c r="BZ13" i="4"/>
  <c r="D17" i="1"/>
  <c r="D16" i="1"/>
  <c r="BZ34" i="1"/>
  <c r="BZ33" i="1"/>
  <c r="BZ32" i="1"/>
  <c r="BZ31" i="1"/>
  <c r="BZ30" i="1"/>
  <c r="BZ26" i="1"/>
  <c r="BZ25" i="1"/>
  <c r="BZ24" i="1"/>
  <c r="BZ23" i="1"/>
  <c r="BZ20" i="1"/>
  <c r="BZ19" i="1"/>
  <c r="BZ18" i="1"/>
  <c r="BZ17" i="1"/>
  <c r="BZ16" i="1"/>
  <c r="BZ13" i="1"/>
  <c r="BZ12" i="1"/>
  <c r="BZ11" i="1"/>
  <c r="BZ10" i="1"/>
  <c r="BZ9" i="1"/>
  <c r="BZ6" i="1"/>
  <c r="BZ5" i="1"/>
  <c r="BZ4" i="1"/>
  <c r="BX34" i="5"/>
  <c r="BX33" i="5"/>
  <c r="BX32" i="5"/>
  <c r="BX31" i="5"/>
  <c r="BX30" i="5"/>
  <c r="BX27" i="5"/>
  <c r="BX26" i="5"/>
  <c r="BX25" i="5"/>
  <c r="BX24" i="5"/>
  <c r="BX23" i="5"/>
  <c r="BX20" i="5"/>
  <c r="BX19" i="5"/>
  <c r="BX18" i="5"/>
  <c r="BX17" i="5"/>
  <c r="BX16" i="5"/>
  <c r="BX13" i="5"/>
  <c r="BX12" i="5"/>
  <c r="BX11" i="5"/>
  <c r="BX10" i="5"/>
  <c r="BX9" i="5"/>
  <c r="BX6" i="5"/>
  <c r="BX5" i="5"/>
  <c r="BX4" i="5"/>
  <c r="BZ33" i="4"/>
  <c r="BZ32" i="4"/>
  <c r="BZ31" i="4"/>
  <c r="BZ30" i="4"/>
  <c r="BZ26" i="4"/>
  <c r="BZ25" i="4"/>
  <c r="BZ24" i="4"/>
  <c r="BZ23" i="4"/>
  <c r="BZ19" i="4"/>
  <c r="BZ18" i="4"/>
  <c r="BZ17" i="4"/>
  <c r="BZ16" i="4"/>
  <c r="BZ12" i="4"/>
  <c r="BZ11" i="4"/>
  <c r="BZ10" i="4"/>
  <c r="BZ9" i="4"/>
  <c r="BZ5" i="4"/>
  <c r="BZ4" i="4"/>
  <c r="D41" i="4" l="1"/>
  <c r="D15" i="4"/>
  <c r="BT33" i="4"/>
  <c r="BT32" i="4"/>
  <c r="BT28" i="4"/>
  <c r="BT27" i="4"/>
  <c r="BT26" i="4"/>
  <c r="BT25" i="4"/>
  <c r="BT21" i="4"/>
  <c r="BT20" i="4"/>
  <c r="BT19" i="4"/>
  <c r="BT18" i="4"/>
  <c r="BT14" i="4"/>
  <c r="BT13" i="4"/>
  <c r="BT12" i="4"/>
  <c r="BT11" i="4"/>
  <c r="BT7" i="4"/>
  <c r="BT6" i="4"/>
  <c r="BT5" i="4"/>
  <c r="BT4" i="4"/>
  <c r="BR33" i="5"/>
  <c r="BR32" i="5"/>
  <c r="BR29" i="5"/>
  <c r="BR28" i="5"/>
  <c r="BR27" i="5"/>
  <c r="BR26" i="5"/>
  <c r="BR25" i="5"/>
  <c r="BR22" i="5"/>
  <c r="BR21" i="5"/>
  <c r="BR20" i="5"/>
  <c r="BR19" i="5"/>
  <c r="BR18" i="5"/>
  <c r="BR15" i="5"/>
  <c r="BR14" i="5"/>
  <c r="BR13" i="5"/>
  <c r="BR12" i="5"/>
  <c r="BR11" i="5"/>
  <c r="BR8" i="5"/>
  <c r="BR7" i="5"/>
  <c r="BR6" i="5"/>
  <c r="BR5" i="5"/>
  <c r="BR4" i="5"/>
  <c r="D19" i="1"/>
  <c r="BT33" i="1"/>
  <c r="BT32" i="1"/>
  <c r="BT29" i="1"/>
  <c r="BT28" i="1"/>
  <c r="BT27" i="1"/>
  <c r="BT26" i="1"/>
  <c r="BT25" i="1"/>
  <c r="BT22" i="1"/>
  <c r="BT21" i="1"/>
  <c r="BT20" i="1"/>
  <c r="BT19" i="1"/>
  <c r="BT18" i="1"/>
  <c r="BT15" i="1"/>
  <c r="BT14" i="1"/>
  <c r="BT13" i="1"/>
  <c r="BT12" i="1"/>
  <c r="BT11" i="1"/>
  <c r="BT8" i="1"/>
  <c r="BT7" i="1"/>
  <c r="BT6" i="1"/>
  <c r="BT5" i="1"/>
  <c r="BT4" i="1"/>
  <c r="D15" i="1" l="1"/>
  <c r="D14" i="1"/>
  <c r="BF32" i="6"/>
  <c r="BF31" i="6"/>
  <c r="BF30" i="6"/>
  <c r="BF29" i="6"/>
  <c r="BF28" i="6"/>
  <c r="BF25" i="6"/>
  <c r="BF24" i="6"/>
  <c r="BF23" i="6"/>
  <c r="BF22" i="6"/>
  <c r="BF21" i="6"/>
  <c r="BF18" i="6"/>
  <c r="BF17" i="6"/>
  <c r="BF16" i="6"/>
  <c r="BF15" i="6"/>
  <c r="BF14" i="6"/>
  <c r="BF11" i="6"/>
  <c r="BF10" i="6"/>
  <c r="BF9" i="6"/>
  <c r="BF8" i="6"/>
  <c r="BF7" i="6"/>
  <c r="BF4" i="6"/>
  <c r="AZ33" i="6"/>
  <c r="AZ32" i="6"/>
  <c r="AZ31" i="6"/>
  <c r="AZ30" i="6"/>
  <c r="AZ27" i="6"/>
  <c r="AZ26" i="6"/>
  <c r="AZ25" i="6"/>
  <c r="AZ24" i="6"/>
  <c r="AZ23" i="6"/>
  <c r="AZ20" i="6"/>
  <c r="AZ19" i="6"/>
  <c r="AZ18" i="6"/>
  <c r="AZ17" i="6"/>
  <c r="AZ16" i="6"/>
  <c r="AZ13" i="6"/>
  <c r="AZ12" i="6"/>
  <c r="AZ11" i="6"/>
  <c r="AZ10" i="6"/>
  <c r="AZ9" i="6"/>
  <c r="AZ6" i="6"/>
  <c r="AZ5" i="6"/>
  <c r="AZ4" i="6"/>
  <c r="AF44" i="6"/>
  <c r="D27" i="6"/>
  <c r="D34" i="6" s="1"/>
  <c r="BL32" i="5"/>
  <c r="BL31" i="5"/>
  <c r="BL30" i="5"/>
  <c r="BL29" i="5"/>
  <c r="BL28" i="5"/>
  <c r="BL25" i="5"/>
  <c r="BL24" i="5"/>
  <c r="BL23" i="5"/>
  <c r="BL22" i="5"/>
  <c r="BL21" i="5"/>
  <c r="BL18" i="5"/>
  <c r="BL17" i="5"/>
  <c r="BL16" i="5"/>
  <c r="BL15" i="5"/>
  <c r="BL14" i="5"/>
  <c r="BL11" i="5"/>
  <c r="BL10" i="5"/>
  <c r="BL9" i="5"/>
  <c r="BL8" i="5"/>
  <c r="BL7" i="5"/>
  <c r="BL4" i="5"/>
  <c r="BN31" i="4" l="1"/>
  <c r="BN30" i="4"/>
  <c r="BN29" i="4"/>
  <c r="BN28" i="4"/>
  <c r="BN24" i="4"/>
  <c r="BN23" i="4"/>
  <c r="BN22" i="4"/>
  <c r="BN21" i="4"/>
  <c r="BN17" i="4"/>
  <c r="BN16" i="4"/>
  <c r="BN15" i="4"/>
  <c r="BN14" i="4"/>
  <c r="BN10" i="4"/>
  <c r="BN9" i="4"/>
  <c r="BN8" i="4"/>
  <c r="BN7" i="4"/>
  <c r="BN32" i="1" l="1"/>
  <c r="BN31" i="1"/>
  <c r="BN30" i="1"/>
  <c r="BN29" i="1"/>
  <c r="BN28" i="1"/>
  <c r="BN25" i="1"/>
  <c r="BN24" i="1"/>
  <c r="BN23" i="1"/>
  <c r="BN22" i="1"/>
  <c r="BN21" i="1"/>
  <c r="BN18" i="1"/>
  <c r="BN17" i="1"/>
  <c r="BN16" i="1"/>
  <c r="BN15" i="1"/>
  <c r="BN14" i="1"/>
  <c r="BN11" i="1"/>
  <c r="BN10" i="1"/>
  <c r="BN9" i="1"/>
  <c r="BN8" i="1"/>
  <c r="BN7" i="1"/>
  <c r="BN4" i="1"/>
  <c r="D14" i="4"/>
  <c r="D13" i="1" l="1"/>
  <c r="BH33" i="1"/>
  <c r="BH32" i="1"/>
  <c r="BH31" i="1"/>
  <c r="BH30" i="1"/>
  <c r="BH27" i="1"/>
  <c r="BH26" i="1"/>
  <c r="BH25" i="1"/>
  <c r="BH24" i="1"/>
  <c r="BH20" i="1"/>
  <c r="BH19" i="1"/>
  <c r="BH18" i="1"/>
  <c r="BH17" i="1"/>
  <c r="BH16" i="1"/>
  <c r="BH13" i="1"/>
  <c r="BH12" i="1"/>
  <c r="BH11" i="1"/>
  <c r="BH10" i="1"/>
  <c r="BH9" i="1"/>
  <c r="BH6" i="1"/>
  <c r="BH5" i="1"/>
  <c r="BH4" i="1"/>
  <c r="D30" i="4"/>
  <c r="D13" i="4"/>
  <c r="BH31" i="4"/>
  <c r="BH17" i="4"/>
  <c r="BH16" i="4"/>
  <c r="BH12" i="4"/>
  <c r="BH11" i="4"/>
  <c r="BH10" i="4"/>
  <c r="BH9" i="4"/>
  <c r="BH5" i="4"/>
  <c r="BH4" i="4"/>
  <c r="D40" i="5"/>
  <c r="BF33" i="5"/>
  <c r="BF32" i="5"/>
  <c r="BF31" i="5"/>
  <c r="BF30" i="5"/>
  <c r="BF27" i="5"/>
  <c r="BF26" i="5"/>
  <c r="BF25" i="5"/>
  <c r="BF24" i="5"/>
  <c r="BF20" i="5"/>
  <c r="BF19" i="5"/>
  <c r="BF18" i="5"/>
  <c r="BF17" i="5"/>
  <c r="BF16" i="5"/>
  <c r="BF13" i="5"/>
  <c r="BF12" i="5"/>
  <c r="BF11" i="5"/>
  <c r="BF10" i="5"/>
  <c r="BF9" i="5"/>
  <c r="BF6" i="5"/>
  <c r="BF5" i="5"/>
  <c r="BF4" i="5"/>
  <c r="AZ34" i="5" l="1"/>
  <c r="AZ33" i="5"/>
  <c r="AZ30" i="5"/>
  <c r="AZ29" i="5"/>
  <c r="AZ28" i="5"/>
  <c r="AZ27" i="5"/>
  <c r="AZ26" i="5"/>
  <c r="AZ23" i="5"/>
  <c r="AZ22" i="5"/>
  <c r="AZ21" i="5"/>
  <c r="AZ20" i="5"/>
  <c r="AZ19" i="5"/>
  <c r="AZ16" i="5"/>
  <c r="AZ15" i="5"/>
  <c r="AZ14" i="5"/>
  <c r="AZ13" i="5"/>
  <c r="AZ12" i="5"/>
  <c r="AZ9" i="5"/>
  <c r="AZ8" i="5"/>
  <c r="AZ7" i="5"/>
  <c r="AZ6" i="5"/>
  <c r="AZ5" i="5"/>
  <c r="AN33" i="6"/>
  <c r="AN32" i="6"/>
  <c r="AN31" i="6"/>
  <c r="AN30" i="6"/>
  <c r="AN29" i="6"/>
  <c r="AN26" i="6"/>
  <c r="AN25" i="6"/>
  <c r="AN24" i="6"/>
  <c r="AN23" i="6"/>
  <c r="AN22" i="6"/>
  <c r="AN19" i="6"/>
  <c r="AN18" i="6"/>
  <c r="AN17" i="6"/>
  <c r="AN16" i="6"/>
  <c r="AN15" i="6"/>
  <c r="AN12" i="6"/>
  <c r="AN11" i="6"/>
  <c r="AN10" i="6"/>
  <c r="AN9" i="6"/>
  <c r="AN8" i="6"/>
  <c r="AN5" i="6"/>
  <c r="AN4" i="6"/>
  <c r="D12" i="4" l="1"/>
  <c r="AV9" i="4"/>
  <c r="AV12" i="4"/>
  <c r="BB34" i="4"/>
  <c r="BB33" i="4"/>
  <c r="BB29" i="4"/>
  <c r="BB28" i="4"/>
  <c r="BB27" i="4"/>
  <c r="BB26" i="4"/>
  <c r="BB22" i="4"/>
  <c r="BB21" i="4"/>
  <c r="BB20" i="4"/>
  <c r="BB19" i="4"/>
  <c r="BB15" i="4"/>
  <c r="BB14" i="4"/>
  <c r="BB13" i="4"/>
  <c r="BB12" i="4"/>
  <c r="BB8" i="4"/>
  <c r="BB7" i="4"/>
  <c r="BB6" i="4"/>
  <c r="BB5" i="4"/>
  <c r="BB34" i="1"/>
  <c r="BB33" i="1"/>
  <c r="BB30" i="1"/>
  <c r="BB29" i="1"/>
  <c r="BB28" i="1"/>
  <c r="BB27" i="1"/>
  <c r="BB26" i="1"/>
  <c r="BB22" i="1"/>
  <c r="BB21" i="1"/>
  <c r="BB20" i="1"/>
  <c r="BB19" i="1"/>
  <c r="BB16" i="1"/>
  <c r="BB15" i="1"/>
  <c r="BB14" i="1"/>
  <c r="BB13" i="1"/>
  <c r="BB12" i="1"/>
  <c r="BB9" i="1"/>
  <c r="BB8" i="1"/>
  <c r="BB7" i="1"/>
  <c r="BB6" i="1"/>
  <c r="BB5" i="1"/>
  <c r="D12" i="1" l="1"/>
  <c r="AH33" i="6"/>
  <c r="AH32" i="6"/>
  <c r="AH31" i="6"/>
  <c r="AH28" i="6"/>
  <c r="AH27" i="6"/>
  <c r="AH26" i="6"/>
  <c r="AH25" i="6"/>
  <c r="AH24" i="6"/>
  <c r="AH21" i="6"/>
  <c r="AH20" i="6"/>
  <c r="AH19" i="6"/>
  <c r="AH18" i="6"/>
  <c r="AH17" i="6"/>
  <c r="AH14" i="6"/>
  <c r="AH13" i="6"/>
  <c r="AH12" i="6"/>
  <c r="AH11" i="6"/>
  <c r="AH10" i="6"/>
  <c r="AH7" i="6"/>
  <c r="AH6" i="6"/>
  <c r="AH5" i="6"/>
  <c r="AH4" i="6"/>
  <c r="D11" i="1"/>
  <c r="AT33" i="5" l="1"/>
  <c r="AT32" i="5"/>
  <c r="AT31" i="5"/>
  <c r="AT30" i="5"/>
  <c r="AT29" i="5"/>
  <c r="AT26" i="5"/>
  <c r="AT25" i="5"/>
  <c r="AT24" i="5"/>
  <c r="AT23" i="5"/>
  <c r="AT22" i="5"/>
  <c r="AT19" i="5"/>
  <c r="AT18" i="5"/>
  <c r="AT17" i="5"/>
  <c r="AT16" i="5"/>
  <c r="AT15" i="5"/>
  <c r="AT12" i="5"/>
  <c r="AT11" i="5"/>
  <c r="AT10" i="5"/>
  <c r="AT9" i="5"/>
  <c r="AT8" i="5"/>
  <c r="AT5" i="5"/>
  <c r="AT4" i="5"/>
  <c r="AV32" i="4"/>
  <c r="AV31" i="4"/>
  <c r="AV30" i="4"/>
  <c r="AV29" i="4"/>
  <c r="AV25" i="4"/>
  <c r="AV24" i="4"/>
  <c r="AV23" i="4"/>
  <c r="AV22" i="4"/>
  <c r="AV18" i="4"/>
  <c r="AV17" i="4"/>
  <c r="AV16" i="4"/>
  <c r="AV15" i="4"/>
  <c r="AV11" i="4"/>
  <c r="AV10" i="4"/>
  <c r="AV8" i="4"/>
  <c r="AV4" i="4"/>
  <c r="AV33" i="1"/>
  <c r="AV32" i="1"/>
  <c r="AV31" i="1"/>
  <c r="AV30" i="1"/>
  <c r="AV29" i="1"/>
  <c r="AV26" i="1"/>
  <c r="AV25" i="1"/>
  <c r="AV24" i="1"/>
  <c r="AV23" i="1"/>
  <c r="AV22" i="1"/>
  <c r="AV19" i="1"/>
  <c r="AV18" i="1"/>
  <c r="AV17" i="1"/>
  <c r="AV16" i="1"/>
  <c r="AV15" i="1"/>
  <c r="AV12" i="1"/>
  <c r="AV11" i="1"/>
  <c r="AV10" i="1"/>
  <c r="AV9" i="1"/>
  <c r="AV8" i="1"/>
  <c r="AV5" i="1"/>
  <c r="AV4" i="1"/>
  <c r="AP28" i="4" l="1"/>
  <c r="D11" i="4"/>
  <c r="D41" i="1"/>
  <c r="D10" i="1"/>
  <c r="AP33" i="1"/>
  <c r="AP32" i="1"/>
  <c r="AP31" i="1"/>
  <c r="AP28" i="1"/>
  <c r="AP27" i="1"/>
  <c r="AP26" i="1"/>
  <c r="AP25" i="1"/>
  <c r="AP24" i="1"/>
  <c r="AP21" i="1"/>
  <c r="AP20" i="1"/>
  <c r="AP19" i="1"/>
  <c r="AP18" i="1"/>
  <c r="AP17" i="1"/>
  <c r="AP14" i="1"/>
  <c r="AP13" i="1"/>
  <c r="AP12" i="1"/>
  <c r="AP10" i="1"/>
  <c r="AP7" i="1"/>
  <c r="AP6" i="1"/>
  <c r="AP5" i="1"/>
  <c r="AP4" i="1"/>
  <c r="D10" i="4"/>
  <c r="AP33" i="4"/>
  <c r="AP32" i="4"/>
  <c r="AP31" i="4"/>
  <c r="AP27" i="4"/>
  <c r="AP26" i="4"/>
  <c r="AP25" i="4"/>
  <c r="AP24" i="4"/>
  <c r="AP20" i="4"/>
  <c r="AP19" i="4"/>
  <c r="AP18" i="4"/>
  <c r="AP17" i="4"/>
  <c r="AP13" i="4"/>
  <c r="AP12" i="4"/>
  <c r="AP11" i="4"/>
  <c r="AP10" i="4"/>
  <c r="AP6" i="4"/>
  <c r="AP5" i="4"/>
  <c r="AP4" i="4"/>
  <c r="AN33" i="5"/>
  <c r="AN32" i="5"/>
  <c r="AN31" i="5"/>
  <c r="AN28" i="5"/>
  <c r="AN27" i="5"/>
  <c r="AN26" i="5"/>
  <c r="AN25" i="5"/>
  <c r="AN24" i="5"/>
  <c r="AN21" i="5"/>
  <c r="AN20" i="5"/>
  <c r="AN19" i="5"/>
  <c r="AN18" i="5"/>
  <c r="AN17" i="5"/>
  <c r="AN14" i="5"/>
  <c r="AN13" i="5"/>
  <c r="AN12" i="5"/>
  <c r="AN11" i="5"/>
  <c r="AN10" i="5"/>
  <c r="AN7" i="5"/>
  <c r="AN6" i="5"/>
  <c r="AN5" i="5"/>
  <c r="AN4" i="5"/>
  <c r="AB34" i="6" l="1"/>
  <c r="AB31" i="6"/>
  <c r="AB30" i="6"/>
  <c r="AB29" i="6"/>
  <c r="AB28" i="6"/>
  <c r="AB24" i="6"/>
  <c r="AB23" i="6"/>
  <c r="AB22" i="6"/>
  <c r="AB21" i="6"/>
  <c r="AB20" i="6"/>
  <c r="AB15" i="6"/>
  <c r="AB14" i="6"/>
  <c r="AB13" i="6"/>
  <c r="AB10" i="6"/>
  <c r="AB9" i="6"/>
  <c r="AB8" i="6"/>
  <c r="AB7" i="6"/>
  <c r="AB6" i="6"/>
  <c r="AH34" i="5" l="1"/>
  <c r="AH31" i="5"/>
  <c r="AH30" i="5"/>
  <c r="AH29" i="5"/>
  <c r="AH28" i="5"/>
  <c r="AH24" i="5"/>
  <c r="AH23" i="5"/>
  <c r="AH22" i="5"/>
  <c r="AH21" i="5"/>
  <c r="AH20" i="5"/>
  <c r="AH15" i="5"/>
  <c r="AH14" i="5"/>
  <c r="AH13" i="5"/>
  <c r="AH10" i="5"/>
  <c r="AH9" i="5"/>
  <c r="AH8" i="5"/>
  <c r="AH7" i="5"/>
  <c r="AH6" i="5"/>
  <c r="AJ34" i="1"/>
  <c r="AJ31" i="1"/>
  <c r="AJ30" i="1"/>
  <c r="AJ29" i="1"/>
  <c r="AJ28" i="1"/>
  <c r="AJ24" i="1"/>
  <c r="AJ23" i="1"/>
  <c r="AJ22" i="1"/>
  <c r="AJ21" i="1"/>
  <c r="AJ20" i="1"/>
  <c r="AJ10" i="1"/>
  <c r="AJ9" i="1"/>
  <c r="AJ8" i="1"/>
  <c r="AJ7" i="1"/>
  <c r="AJ6" i="1"/>
  <c r="D9" i="1" l="1"/>
  <c r="D9" i="4" l="1"/>
  <c r="AJ34" i="4" l="1"/>
  <c r="AJ30" i="4"/>
  <c r="AJ29" i="4"/>
  <c r="AJ28" i="4"/>
  <c r="AJ23" i="4"/>
  <c r="AJ22" i="4"/>
  <c r="AJ21" i="4"/>
  <c r="AJ20" i="4"/>
  <c r="AJ15" i="4"/>
  <c r="AJ14" i="4"/>
  <c r="AJ13" i="4"/>
  <c r="AJ9" i="4"/>
  <c r="AJ8" i="4"/>
  <c r="AJ7" i="4"/>
  <c r="AJ6" i="4"/>
  <c r="C18" i="4" l="1"/>
  <c r="B18" i="4"/>
  <c r="D8" i="4"/>
  <c r="D8" i="1"/>
  <c r="AD32" i="4"/>
  <c r="AD31" i="4"/>
  <c r="AD30" i="4"/>
  <c r="AD29" i="4"/>
  <c r="AD25" i="4"/>
  <c r="AD24" i="4"/>
  <c r="AD23" i="4"/>
  <c r="AD22" i="4"/>
  <c r="AD18" i="4"/>
  <c r="AD17" i="4"/>
  <c r="AD16" i="4"/>
  <c r="AD15" i="4"/>
  <c r="AD4" i="4"/>
  <c r="AB33" i="5"/>
  <c r="AB32" i="5"/>
  <c r="AB31" i="5"/>
  <c r="AB30" i="5"/>
  <c r="AB29" i="5"/>
  <c r="AB26" i="5"/>
  <c r="AB25" i="5"/>
  <c r="AB24" i="5"/>
  <c r="AB23" i="5"/>
  <c r="AB22" i="5"/>
  <c r="AB19" i="5"/>
  <c r="AB18" i="5"/>
  <c r="AB17" i="5"/>
  <c r="AB16" i="5"/>
  <c r="AB15" i="5"/>
  <c r="AB12" i="5"/>
  <c r="AB11" i="5"/>
  <c r="AB10" i="5"/>
  <c r="AB9" i="5"/>
  <c r="AB4" i="5"/>
  <c r="AD33" i="1"/>
  <c r="AD32" i="1"/>
  <c r="AD31" i="1"/>
  <c r="AD30" i="1"/>
  <c r="AD29" i="1"/>
  <c r="AD26" i="1"/>
  <c r="AD25" i="1"/>
  <c r="AD24" i="1"/>
  <c r="AD23" i="1"/>
  <c r="AD22" i="1"/>
  <c r="AD19" i="1"/>
  <c r="AD18" i="1"/>
  <c r="AD17" i="1"/>
  <c r="AD16" i="1"/>
  <c r="AD15" i="1"/>
  <c r="AD12" i="1"/>
  <c r="AD11" i="1"/>
  <c r="AD10" i="1"/>
  <c r="AD9" i="1"/>
  <c r="AD4" i="1"/>
  <c r="D7" i="1"/>
  <c r="V34" i="5"/>
  <c r="V33" i="5"/>
  <c r="V32" i="5"/>
  <c r="V29" i="5"/>
  <c r="V28" i="5"/>
  <c r="V27" i="5"/>
  <c r="V26" i="5"/>
  <c r="V25" i="5"/>
  <c r="V22" i="5"/>
  <c r="V21" i="5"/>
  <c r="V20" i="5"/>
  <c r="V19" i="5"/>
  <c r="V18" i="5"/>
  <c r="V15" i="5"/>
  <c r="V14" i="5"/>
  <c r="V13" i="5"/>
  <c r="V12" i="5"/>
  <c r="V11" i="5"/>
  <c r="V8" i="5"/>
  <c r="V7" i="5"/>
  <c r="V6" i="5"/>
  <c r="V5" i="5"/>
  <c r="V4" i="5"/>
  <c r="X34" i="1"/>
  <c r="X33" i="1"/>
  <c r="X32" i="1"/>
  <c r="X29" i="1"/>
  <c r="X28" i="1"/>
  <c r="X27" i="1"/>
  <c r="X26" i="1"/>
  <c r="X25" i="1"/>
  <c r="X22" i="1"/>
  <c r="X21" i="1"/>
  <c r="X20" i="1"/>
  <c r="X19" i="1"/>
  <c r="X18" i="1"/>
  <c r="X14" i="1"/>
  <c r="X13" i="1"/>
  <c r="X12" i="1"/>
  <c r="X11" i="1"/>
  <c r="X8" i="1"/>
  <c r="X7" i="1"/>
  <c r="X6" i="1"/>
  <c r="X5" i="1"/>
  <c r="X4" i="1"/>
  <c r="J25" i="6"/>
  <c r="X34" i="4"/>
  <c r="X33" i="4"/>
  <c r="X32" i="4"/>
  <c r="X28" i="4"/>
  <c r="X27" i="4"/>
  <c r="X26" i="4"/>
  <c r="X25" i="4"/>
  <c r="X21" i="4"/>
  <c r="X20" i="4"/>
  <c r="X19" i="4"/>
  <c r="X18" i="4"/>
  <c r="X14" i="4"/>
  <c r="X13" i="4"/>
  <c r="X12" i="4"/>
  <c r="X11" i="4"/>
  <c r="X6" i="4"/>
  <c r="X5" i="4"/>
  <c r="X4" i="4"/>
  <c r="D7" i="4" l="1"/>
  <c r="J18" i="6"/>
  <c r="J29" i="6"/>
  <c r="J28" i="6"/>
  <c r="J27" i="6"/>
  <c r="J26" i="6"/>
  <c r="J22" i="6"/>
  <c r="J21" i="6"/>
  <c r="J20" i="6"/>
  <c r="J19" i="6"/>
  <c r="D17" i="6"/>
  <c r="D16" i="6"/>
  <c r="D15" i="6"/>
  <c r="D14" i="6"/>
  <c r="D13" i="6"/>
  <c r="D12" i="6"/>
  <c r="D11" i="6"/>
  <c r="D10" i="6"/>
  <c r="D9" i="6"/>
  <c r="D8" i="6"/>
  <c r="D7" i="6"/>
  <c r="D6" i="6"/>
  <c r="D7" i="5"/>
  <c r="D8" i="5"/>
  <c r="D9" i="5"/>
  <c r="D6" i="4"/>
  <c r="D19" i="6" l="1"/>
  <c r="D24" i="6" s="1"/>
  <c r="P29" i="5"/>
  <c r="P28" i="5"/>
  <c r="P27" i="5"/>
  <c r="P26" i="5"/>
  <c r="P25" i="5"/>
  <c r="P22" i="5"/>
  <c r="P21" i="5"/>
  <c r="P20" i="5"/>
  <c r="P19" i="5"/>
  <c r="P18" i="5"/>
  <c r="P15" i="5"/>
  <c r="P14" i="5"/>
  <c r="P13" i="5"/>
  <c r="P12" i="5"/>
  <c r="P11" i="5"/>
  <c r="P8" i="5"/>
  <c r="P7" i="5"/>
  <c r="P6" i="5"/>
  <c r="P5" i="5"/>
  <c r="P4" i="5"/>
  <c r="R29" i="1"/>
  <c r="R28" i="1"/>
  <c r="R27" i="1"/>
  <c r="R26" i="1"/>
  <c r="R25" i="1"/>
  <c r="R22" i="1"/>
  <c r="R21" i="1"/>
  <c r="R20" i="1"/>
  <c r="R19" i="1"/>
  <c r="R18" i="1"/>
  <c r="R15" i="1"/>
  <c r="R14" i="1"/>
  <c r="R13" i="1"/>
  <c r="R12" i="1"/>
  <c r="R11" i="1"/>
  <c r="R8" i="1"/>
  <c r="R7" i="1"/>
  <c r="R6" i="1"/>
  <c r="R5" i="1"/>
  <c r="R4" i="1"/>
  <c r="R28" i="4"/>
  <c r="R27" i="4"/>
  <c r="R26" i="4"/>
  <c r="R25" i="4"/>
  <c r="R21" i="4"/>
  <c r="R20" i="4"/>
  <c r="R19" i="4"/>
  <c r="R18" i="4"/>
  <c r="R14" i="4"/>
  <c r="R13" i="4"/>
  <c r="R12" i="4"/>
  <c r="R11" i="4"/>
  <c r="R7" i="4"/>
  <c r="R6" i="4"/>
  <c r="R5" i="4"/>
  <c r="R4" i="4"/>
  <c r="D6" i="1" l="1"/>
  <c r="J32" i="5"/>
  <c r="J31" i="5"/>
  <c r="J30" i="5"/>
  <c r="J29" i="5"/>
  <c r="J28" i="5"/>
  <c r="J25" i="5"/>
  <c r="J24" i="5"/>
  <c r="J23" i="5"/>
  <c r="J22" i="5"/>
  <c r="J21" i="5"/>
  <c r="J18" i="5"/>
  <c r="J17" i="5"/>
  <c r="J16" i="5"/>
  <c r="J15" i="5"/>
  <c r="J14" i="5"/>
  <c r="J11" i="5"/>
  <c r="J10" i="5"/>
  <c r="J9" i="5"/>
  <c r="J8" i="5"/>
  <c r="J7" i="5"/>
  <c r="L31" i="4"/>
  <c r="L30" i="4"/>
  <c r="L29" i="4"/>
  <c r="L28" i="4"/>
  <c r="L24" i="4"/>
  <c r="L23" i="4"/>
  <c r="L22" i="4"/>
  <c r="L21" i="4"/>
  <c r="L17" i="4"/>
  <c r="L16" i="4"/>
  <c r="L15" i="4"/>
  <c r="L14" i="4"/>
  <c r="L32" i="1"/>
  <c r="L31" i="1"/>
  <c r="L30" i="1"/>
  <c r="L29" i="1"/>
  <c r="L28" i="1"/>
  <c r="L25" i="1"/>
  <c r="L24" i="1"/>
  <c r="L23" i="1"/>
  <c r="L22" i="1"/>
  <c r="L21" i="1"/>
  <c r="L18" i="1"/>
  <c r="L17" i="1"/>
  <c r="L16" i="1"/>
  <c r="L15" i="1"/>
  <c r="L14" i="1"/>
  <c r="L11" i="1"/>
  <c r="L10" i="1"/>
  <c r="L9" i="1"/>
  <c r="L8" i="1"/>
  <c r="L7" i="1"/>
  <c r="F4" i="4" l="1"/>
  <c r="F8" i="4"/>
  <c r="F9" i="4"/>
  <c r="F4" i="1"/>
  <c r="F9" i="1"/>
  <c r="D17" i="5" l="1"/>
  <c r="D16" i="5"/>
  <c r="D15" i="5"/>
  <c r="D14" i="5"/>
  <c r="D13" i="5"/>
  <c r="D12" i="5"/>
  <c r="D11" i="5"/>
  <c r="D10" i="5"/>
  <c r="D6" i="5"/>
  <c r="D19" i="5" l="1"/>
  <c r="F16" i="4" l="1"/>
  <c r="F15" i="4"/>
  <c r="F14" i="4"/>
  <c r="F13" i="4"/>
  <c r="F12" i="4"/>
  <c r="F11" i="4"/>
  <c r="F10" i="4"/>
  <c r="F7" i="4"/>
  <c r="F11" i="1"/>
  <c r="F12" i="1"/>
  <c r="F13" i="1"/>
  <c r="F14" i="1"/>
  <c r="F15" i="1"/>
  <c r="F16" i="1"/>
  <c r="F17" i="1"/>
  <c r="F7" i="1"/>
  <c r="F8" i="1"/>
  <c r="F10" i="1"/>
  <c r="F6" i="1"/>
  <c r="F19" i="1" l="1"/>
  <c r="D30" i="1"/>
</calcChain>
</file>

<file path=xl/sharedStrings.xml><?xml version="1.0" encoding="utf-8"?>
<sst xmlns="http://schemas.openxmlformats.org/spreadsheetml/2006/main" count="833" uniqueCount="177">
  <si>
    <t>Bilel</t>
  </si>
  <si>
    <t>Avril</t>
  </si>
  <si>
    <t>Mai</t>
  </si>
  <si>
    <t>Juillet</t>
  </si>
  <si>
    <t>Soll</t>
  </si>
  <si>
    <t>Ist</t>
  </si>
  <si>
    <t>H SUP</t>
  </si>
  <si>
    <t>Jan</t>
  </si>
  <si>
    <t>Fev</t>
  </si>
  <si>
    <t>Mars</t>
  </si>
  <si>
    <t>June</t>
  </si>
  <si>
    <t>Aout</t>
  </si>
  <si>
    <t>Sept</t>
  </si>
  <si>
    <t>Oct</t>
  </si>
  <si>
    <t>Nov</t>
  </si>
  <si>
    <t>Dec</t>
  </si>
  <si>
    <t>H-Sup</t>
  </si>
  <si>
    <t>Zeitausgleich:</t>
  </si>
  <si>
    <t>Überstunden IST:</t>
  </si>
  <si>
    <t>42h30 / 8h30 par jour</t>
  </si>
  <si>
    <t>Zeitausgleich h</t>
  </si>
  <si>
    <t>Bettina</t>
  </si>
  <si>
    <t>21h15/5.3125 par jour lundi à jeudi (dès le 07.10.2019)</t>
  </si>
  <si>
    <t>Solde vacances</t>
  </si>
  <si>
    <t>Mois:</t>
  </si>
  <si>
    <t>Janvier</t>
  </si>
  <si>
    <t>Date</t>
  </si>
  <si>
    <t>Heure départ</t>
  </si>
  <si>
    <t>Pause</t>
  </si>
  <si>
    <t>Total</t>
  </si>
  <si>
    <t>Remarque</t>
  </si>
  <si>
    <t>FERIE</t>
  </si>
  <si>
    <t>Total:</t>
  </si>
  <si>
    <t>170h00</t>
  </si>
  <si>
    <t>Heure arrivée</t>
  </si>
  <si>
    <t>Heures</t>
  </si>
  <si>
    <t>jours</t>
  </si>
  <si>
    <t>heures</t>
  </si>
  <si>
    <t>SEMINA</t>
  </si>
  <si>
    <t>Solde 2020</t>
  </si>
  <si>
    <t>102h00</t>
  </si>
  <si>
    <t>CONGE H-SUP</t>
  </si>
  <si>
    <t>158h00</t>
  </si>
  <si>
    <t>04-07.01.2021</t>
  </si>
  <si>
    <t>Février</t>
  </si>
  <si>
    <t>85h00+2h00</t>
  </si>
  <si>
    <t>Fevrier</t>
  </si>
  <si>
    <t>télétravail</t>
  </si>
  <si>
    <t>57h00</t>
  </si>
  <si>
    <t>85h00+1h30</t>
  </si>
  <si>
    <t>Vacances 2020</t>
  </si>
  <si>
    <t>25h30/semaine (début contrat 04.01.2021)</t>
  </si>
  <si>
    <t>Medhi</t>
  </si>
  <si>
    <t>42h30</t>
  </si>
  <si>
    <t>99h45</t>
  </si>
  <si>
    <t>déjà deduit</t>
  </si>
  <si>
    <t>101h30+2h30</t>
  </si>
  <si>
    <t>44h45</t>
  </si>
  <si>
    <t>97h45</t>
  </si>
  <si>
    <t>195h30</t>
  </si>
  <si>
    <t>119h00</t>
  </si>
  <si>
    <t>Rümlang</t>
  </si>
  <si>
    <t>189h00</t>
  </si>
  <si>
    <t>103h30</t>
  </si>
  <si>
    <t>68h30+1h30</t>
  </si>
  <si>
    <t>100h15</t>
  </si>
  <si>
    <t>199h45</t>
  </si>
  <si>
    <t>VACANCE</t>
  </si>
  <si>
    <t>103h45</t>
  </si>
  <si>
    <t>85h00</t>
  </si>
  <si>
    <t>89h20</t>
  </si>
  <si>
    <t>94h15</t>
  </si>
  <si>
    <t>89h15</t>
  </si>
  <si>
    <t>104h05</t>
  </si>
  <si>
    <t>104h00</t>
  </si>
  <si>
    <t>06-08.04.2021</t>
  </si>
  <si>
    <t>88h00</t>
  </si>
  <si>
    <t>183h00</t>
  </si>
  <si>
    <t>10-14.05.2021</t>
  </si>
  <si>
    <t>VACANCES</t>
  </si>
  <si>
    <t>127h30</t>
  </si>
  <si>
    <t>CONGE-H</t>
  </si>
  <si>
    <t>82h05</t>
  </si>
  <si>
    <t>76h30</t>
  </si>
  <si>
    <t>82h00</t>
  </si>
  <si>
    <t>Juin</t>
  </si>
  <si>
    <t>114h45</t>
  </si>
  <si>
    <t>96h55</t>
  </si>
  <si>
    <t>96h45</t>
  </si>
  <si>
    <t>112h00</t>
  </si>
  <si>
    <t>96h15</t>
  </si>
  <si>
    <t>187h00</t>
  </si>
  <si>
    <t>129h45</t>
  </si>
  <si>
    <t>126h25</t>
  </si>
  <si>
    <t>109h45</t>
  </si>
  <si>
    <t>110h30</t>
  </si>
  <si>
    <t>Premium</t>
  </si>
  <si>
    <t>26-30.07.2021</t>
  </si>
  <si>
    <t>02-06.08.2021</t>
  </si>
  <si>
    <t>177h00</t>
  </si>
  <si>
    <t>93h30</t>
  </si>
  <si>
    <t>119h25</t>
  </si>
  <si>
    <t>119h30</t>
  </si>
  <si>
    <t>12-30.07.2021</t>
  </si>
  <si>
    <t>180h30</t>
  </si>
  <si>
    <t>Août</t>
  </si>
  <si>
    <t>118h30</t>
  </si>
  <si>
    <t>118h40</t>
  </si>
  <si>
    <t>103h40</t>
  </si>
  <si>
    <t>112h30</t>
  </si>
  <si>
    <t>112h25</t>
  </si>
  <si>
    <t>Begräbnis</t>
  </si>
  <si>
    <t>98h05</t>
  </si>
  <si>
    <t>98h00</t>
  </si>
  <si>
    <t>107h55</t>
  </si>
  <si>
    <t>108h00</t>
  </si>
  <si>
    <t>Septembre</t>
  </si>
  <si>
    <t>107h00</t>
  </si>
  <si>
    <t>101h15</t>
  </si>
  <si>
    <t>H-Sup 2021</t>
  </si>
  <si>
    <t>178h30</t>
  </si>
  <si>
    <t>134h45</t>
  </si>
  <si>
    <t>50h45</t>
  </si>
  <si>
    <t>Octobre</t>
  </si>
  <si>
    <t>106h15</t>
  </si>
  <si>
    <t>14.05.2021</t>
  </si>
  <si>
    <t>4h15</t>
  </si>
  <si>
    <t>19.10.2021</t>
  </si>
  <si>
    <t>MALADIE</t>
  </si>
  <si>
    <t>Vacances 2021</t>
  </si>
  <si>
    <t>04.05.2021</t>
  </si>
  <si>
    <t>décés</t>
  </si>
  <si>
    <t>26-29.10.2021</t>
  </si>
  <si>
    <t>14-15.10.2021</t>
  </si>
  <si>
    <t>0h45</t>
  </si>
  <si>
    <t>Heures sup</t>
  </si>
  <si>
    <t>09-20.08.2021</t>
  </si>
  <si>
    <t>3h15</t>
  </si>
  <si>
    <t>21h25/semaine (15.02.-31.10.2021)</t>
  </si>
  <si>
    <t>15-27.09.2021</t>
  </si>
  <si>
    <t>29-30.09.2021</t>
  </si>
  <si>
    <t>11-14.10.2021</t>
  </si>
  <si>
    <t>16h15 payé à 125% en octobre 2021</t>
  </si>
  <si>
    <t>102h55</t>
  </si>
  <si>
    <t>00h00</t>
  </si>
  <si>
    <t>103h00</t>
  </si>
  <si>
    <t>176h45</t>
  </si>
  <si>
    <t>Aoùt</t>
  </si>
  <si>
    <t>Vacances</t>
  </si>
  <si>
    <t>93h45</t>
  </si>
  <si>
    <t>H-SUP+VACANCES</t>
  </si>
  <si>
    <t>191h15</t>
  </si>
  <si>
    <t>Novembre</t>
  </si>
  <si>
    <t>01-05.11.2021</t>
  </si>
  <si>
    <t>105h40</t>
  </si>
  <si>
    <t>0min</t>
  </si>
  <si>
    <t>5min</t>
  </si>
  <si>
    <t>105h45</t>
  </si>
  <si>
    <t>10min</t>
  </si>
  <si>
    <t>92h30</t>
  </si>
  <si>
    <t>Décembre</t>
  </si>
  <si>
    <t>FERME</t>
  </si>
  <si>
    <t>94h30</t>
  </si>
  <si>
    <t>193h30</t>
  </si>
  <si>
    <t>116h40</t>
  </si>
  <si>
    <t>116h00</t>
  </si>
  <si>
    <t>CONGE</t>
  </si>
  <si>
    <t>27-31.12.2021</t>
  </si>
  <si>
    <t>206h15</t>
  </si>
  <si>
    <t>5 jours</t>
  </si>
  <si>
    <t>126h30</t>
  </si>
  <si>
    <t>113h30</t>
  </si>
  <si>
    <t>2 jours</t>
  </si>
  <si>
    <t>1 heure</t>
  </si>
  <si>
    <t>27-28.12.2021</t>
  </si>
  <si>
    <t>30-31.12.2021</t>
  </si>
  <si>
    <t xml:space="preserve"> 4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</si>
</sst>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&quot;.&quot;yy"/>
    <numFmt numFmtId="165" formatCode="[$-100C]General"/>
    <numFmt numFmtId="166" formatCode="[$-100C]0.00"/>
    <numFmt numFmtId="167" formatCode="hh&quot;:&quot;mm"/>
    <numFmt numFmtId="168" formatCode="dd&quot;.&quot;mm&quot;.&quot;yyyy"/>
    <numFmt numFmtId="169" formatCode="0&quot;h&quot;"/>
    <numFmt numFmtId="170" formatCode="[$sFr.-100C]&quot; &quot;#,##0.00;[Red][$sFr.-100C]&quot; -&quot;#,##0.00"/>
  </numFmts>
  <fonts count="46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33">
    <xf numFmtId="0" fontId="0" fillId="0" borderId="0"/>
    <xf numFmtId="165" fontId="25" fillId="0" borderId="0" applyBorder="0" applyProtection="0"/>
    <xf numFmtId="166" fontId="25" fillId="0" borderId="0" applyBorder="0" applyProtection="0"/>
    <xf numFmtId="166" fontId="32" fillId="0" borderId="0"/>
    <xf numFmtId="165" fontId="25" fillId="0" borderId="0" applyBorder="0" applyProtection="0"/>
    <xf numFmtId="0" fontId="33" fillId="0" borderId="0" applyNumberFormat="0" applyBorder="0" applyProtection="0">
      <alignment horizontal="center"/>
    </xf>
    <xf numFmtId="0" fontId="33" fillId="0" borderId="0" applyNumberFormat="0" applyBorder="0" applyProtection="0">
      <alignment horizontal="center" textRotation="90"/>
    </xf>
    <xf numFmtId="0" fontId="32" fillId="0" borderId="0"/>
    <xf numFmtId="0" fontId="32" fillId="0" borderId="0"/>
    <xf numFmtId="0" fontId="32" fillId="0" borderId="0"/>
    <xf numFmtId="0" fontId="32" fillId="0" borderId="0"/>
    <xf numFmtId="166" fontId="32" fillId="0" borderId="0"/>
    <xf numFmtId="166" fontId="32" fillId="0" borderId="0"/>
    <xf numFmtId="0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9" fontId="32" fillId="0" borderId="0" applyFont="0" applyFill="0" applyBorder="0" applyAlignment="0" applyProtection="0"/>
    <xf numFmtId="0" fontId="34" fillId="0" borderId="0" applyNumberFormat="0" applyBorder="0" applyProtection="0"/>
    <xf numFmtId="170" fontId="34" fillId="0" borderId="0" applyBorder="0" applyProtection="0"/>
    <xf numFmtId="166" fontId="32" fillId="0" borderId="0"/>
    <xf numFmtId="0" fontId="16" fillId="0" borderId="0"/>
    <xf numFmtId="166" fontId="32" fillId="0" borderId="0"/>
    <xf numFmtId="166" fontId="32" fillId="0" borderId="0"/>
    <xf numFmtId="0" fontId="15" fillId="0" borderId="0"/>
    <xf numFmtId="166" fontId="32" fillId="0" borderId="0"/>
  </cellStyleXfs>
  <cellXfs count="353">
    <xf numFmtId="0" fontId="0" fillId="0" borderId="0" xfId="0"/>
    <xf numFmtId="0" fontId="24" fillId="0" borderId="0" xfId="0" applyFont="1" applyAlignment="1">
      <alignment horizontal="left" vertical="center"/>
    </xf>
    <xf numFmtId="0" fontId="26" fillId="0" borderId="0" xfId="0" applyFont="1"/>
    <xf numFmtId="0" fontId="27" fillId="0" borderId="0" xfId="0" applyFont="1"/>
    <xf numFmtId="2" fontId="26" fillId="2" borderId="0" xfId="0" applyNumberFormat="1" applyFont="1" applyFill="1"/>
    <xf numFmtId="0" fontId="22" fillId="0" borderId="0" xfId="0" applyFont="1"/>
    <xf numFmtId="2" fontId="26" fillId="0" borderId="13" xfId="0" applyNumberFormat="1" applyFont="1" applyBorder="1"/>
    <xf numFmtId="0" fontId="23" fillId="0" borderId="0" xfId="0" applyFont="1"/>
    <xf numFmtId="0" fontId="26" fillId="0" borderId="0" xfId="0" applyFont="1" applyAlignment="1">
      <alignment horizontal="right"/>
    </xf>
    <xf numFmtId="165" fontId="27" fillId="0" borderId="1" xfId="1" applyFont="1" applyBorder="1"/>
    <xf numFmtId="165" fontId="27" fillId="0" borderId="2" xfId="1" applyFont="1" applyBorder="1"/>
    <xf numFmtId="165" fontId="27" fillId="0" borderId="3" xfId="1" applyFont="1" applyBorder="1"/>
    <xf numFmtId="165" fontId="26" fillId="0" borderId="0" xfId="1" applyFont="1"/>
    <xf numFmtId="2" fontId="26" fillId="0" borderId="0" xfId="1" applyNumberFormat="1" applyFont="1"/>
    <xf numFmtId="2" fontId="26" fillId="0" borderId="10" xfId="1" applyNumberFormat="1" applyFont="1" applyBorder="1"/>
    <xf numFmtId="2" fontId="26" fillId="0" borderId="8" xfId="1" applyNumberFormat="1" applyFont="1" applyBorder="1"/>
    <xf numFmtId="2" fontId="30" fillId="0" borderId="8" xfId="1" applyNumberFormat="1" applyFont="1" applyBorder="1"/>
    <xf numFmtId="0" fontId="31" fillId="2" borderId="0" xfId="0" applyFont="1" applyFill="1"/>
    <xf numFmtId="165" fontId="26" fillId="0" borderId="26" xfId="1" applyFont="1" applyBorder="1"/>
    <xf numFmtId="166" fontId="25" fillId="0" borderId="0" xfId="2"/>
    <xf numFmtId="2" fontId="26" fillId="0" borderId="0" xfId="0" applyNumberFormat="1" applyFont="1" applyFill="1"/>
    <xf numFmtId="2" fontId="27" fillId="0" borderId="13" xfId="0" applyNumberFormat="1" applyFont="1" applyBorder="1"/>
    <xf numFmtId="165" fontId="27" fillId="0" borderId="0" xfId="1" applyFont="1"/>
    <xf numFmtId="2" fontId="27" fillId="0" borderId="0" xfId="1" applyNumberFormat="1" applyFont="1"/>
    <xf numFmtId="164" fontId="28" fillId="3" borderId="14" xfId="3" applyNumberFormat="1" applyFont="1" applyFill="1" applyBorder="1" applyAlignment="1">
      <alignment horizontal="left"/>
    </xf>
    <xf numFmtId="164" fontId="29" fillId="3" borderId="15" xfId="3" applyNumberFormat="1" applyFont="1" applyFill="1" applyBorder="1"/>
    <xf numFmtId="164" fontId="29" fillId="3" borderId="16" xfId="3" applyNumberFormat="1" applyFont="1" applyFill="1" applyBorder="1" applyAlignment="1">
      <alignment horizontal="center"/>
    </xf>
    <xf numFmtId="164" fontId="29" fillId="3" borderId="17" xfId="3" applyNumberFormat="1" applyFont="1" applyFill="1" applyBorder="1" applyAlignment="1">
      <alignment horizontal="center"/>
    </xf>
    <xf numFmtId="166" fontId="27" fillId="3" borderId="18" xfId="2" applyFont="1" applyFill="1" applyBorder="1" applyAlignment="1">
      <alignment vertical="center"/>
    </xf>
    <xf numFmtId="166" fontId="27" fillId="4" borderId="4" xfId="2" applyFont="1" applyFill="1" applyBorder="1" applyAlignment="1">
      <alignment vertical="center"/>
    </xf>
    <xf numFmtId="166" fontId="27" fillId="5" borderId="4" xfId="2" applyFont="1" applyFill="1" applyBorder="1" applyAlignment="1">
      <alignment vertical="center"/>
    </xf>
    <xf numFmtId="166" fontId="27" fillId="6" borderId="4" xfId="2" applyFont="1" applyFill="1" applyBorder="1" applyAlignment="1">
      <alignment vertical="center"/>
    </xf>
    <xf numFmtId="166" fontId="27" fillId="3" borderId="5" xfId="2" applyFont="1" applyFill="1" applyBorder="1" applyAlignment="1">
      <alignment horizontal="center" vertical="center"/>
    </xf>
    <xf numFmtId="166" fontId="27" fillId="3" borderId="19" xfId="2" applyFont="1" applyFill="1" applyBorder="1" applyAlignment="1">
      <alignment horizontal="center" vertical="center"/>
    </xf>
    <xf numFmtId="14" fontId="26" fillId="0" borderId="20" xfId="2" applyNumberFormat="1" applyFont="1" applyBorder="1" applyAlignment="1">
      <alignment horizontal="left"/>
    </xf>
    <xf numFmtId="167" fontId="30" fillId="0" borderId="6" xfId="2" applyNumberFormat="1" applyFont="1" applyBorder="1" applyAlignment="1">
      <alignment horizontal="left"/>
    </xf>
    <xf numFmtId="167" fontId="26" fillId="0" borderId="6" xfId="2" applyNumberFormat="1" applyFont="1" applyBorder="1" applyAlignment="1">
      <alignment horizontal="left"/>
    </xf>
    <xf numFmtId="167" fontId="27" fillId="0" borderId="7" xfId="2" applyNumberFormat="1" applyFont="1" applyBorder="1" applyAlignment="1">
      <alignment horizontal="center"/>
    </xf>
    <xf numFmtId="167" fontId="26" fillId="7" borderId="21" xfId="2" applyNumberFormat="1" applyFont="1" applyFill="1" applyBorder="1" applyAlignment="1">
      <alignment horizontal="right"/>
    </xf>
    <xf numFmtId="167" fontId="30" fillId="8" borderId="6" xfId="2" applyNumberFormat="1" applyFont="1" applyFill="1" applyBorder="1" applyAlignment="1">
      <alignment horizontal="left"/>
    </xf>
    <xf numFmtId="167" fontId="26" fillId="8" borderId="6" xfId="2" applyNumberFormat="1" applyFont="1" applyFill="1" applyBorder="1" applyAlignment="1">
      <alignment horizontal="left"/>
    </xf>
    <xf numFmtId="167" fontId="27" fillId="8" borderId="7" xfId="2" applyNumberFormat="1" applyFont="1" applyFill="1" applyBorder="1" applyAlignment="1">
      <alignment horizontal="center"/>
    </xf>
    <xf numFmtId="167" fontId="26" fillId="0" borderId="21" xfId="2" applyNumberFormat="1" applyFont="1" applyBorder="1" applyAlignment="1">
      <alignment horizontal="right"/>
    </xf>
    <xf numFmtId="166" fontId="29" fillId="0" borderId="22" xfId="2" applyFont="1" applyBorder="1"/>
    <xf numFmtId="166" fontId="29" fillId="0" borderId="23" xfId="2" applyFont="1" applyBorder="1"/>
    <xf numFmtId="166" fontId="26" fillId="0" borderId="23" xfId="3" applyFont="1" applyBorder="1"/>
    <xf numFmtId="166" fontId="29" fillId="0" borderId="23" xfId="2" applyFont="1" applyBorder="1" applyAlignment="1">
      <alignment horizontal="right"/>
    </xf>
    <xf numFmtId="49" fontId="27" fillId="0" borderId="24" xfId="2" applyNumberFormat="1" applyFont="1" applyBorder="1" applyAlignment="1">
      <alignment horizontal="center"/>
    </xf>
    <xf numFmtId="169" fontId="27" fillId="0" borderId="25" xfId="2" applyNumberFormat="1" applyFont="1" applyBorder="1" applyAlignment="1">
      <alignment horizontal="center"/>
    </xf>
    <xf numFmtId="167" fontId="26" fillId="8" borderId="21" xfId="2" applyNumberFormat="1" applyFont="1" applyFill="1" applyBorder="1" applyAlignment="1">
      <alignment horizontal="right"/>
    </xf>
    <xf numFmtId="14" fontId="26" fillId="0" borderId="0" xfId="2" applyNumberFormat="1" applyFont="1" applyBorder="1" applyAlignment="1">
      <alignment horizontal="left"/>
    </xf>
    <xf numFmtId="0" fontId="31" fillId="0" borderId="0" xfId="0" applyFont="1" applyFill="1" applyBorder="1"/>
    <xf numFmtId="2" fontId="21" fillId="0" borderId="0" xfId="0" applyNumberFormat="1" applyFont="1" applyFill="1" applyBorder="1"/>
    <xf numFmtId="0" fontId="22" fillId="0" borderId="0" xfId="0" applyFont="1" applyAlignment="1">
      <alignment horizontal="left"/>
    </xf>
    <xf numFmtId="165" fontId="22" fillId="0" borderId="0" xfId="1" applyFont="1" applyAlignment="1">
      <alignment horizontal="left"/>
    </xf>
    <xf numFmtId="167" fontId="30" fillId="0" borderId="27" xfId="2" applyNumberFormat="1" applyFont="1" applyBorder="1" applyAlignment="1">
      <alignment horizontal="left"/>
    </xf>
    <xf numFmtId="167" fontId="26" fillId="0" borderId="27" xfId="2" applyNumberFormat="1" applyFont="1" applyBorder="1" applyAlignment="1">
      <alignment horizontal="left"/>
    </xf>
    <xf numFmtId="165" fontId="26" fillId="0" borderId="0" xfId="1" applyFont="1" applyAlignment="1">
      <alignment horizontal="right"/>
    </xf>
    <xf numFmtId="2" fontId="22" fillId="0" borderId="0" xfId="0" applyNumberFormat="1" applyFont="1" applyAlignment="1">
      <alignment horizontal="left"/>
    </xf>
    <xf numFmtId="0" fontId="37" fillId="0" borderId="0" xfId="0" applyFont="1"/>
    <xf numFmtId="2" fontId="21" fillId="0" borderId="0" xfId="0" applyNumberFormat="1" applyFont="1" applyBorder="1"/>
    <xf numFmtId="0" fontId="21" fillId="0" borderId="0" xfId="0" applyFont="1" applyBorder="1"/>
    <xf numFmtId="2" fontId="36" fillId="0" borderId="0" xfId="1" applyNumberFormat="1" applyFont="1" applyFill="1" applyBorder="1"/>
    <xf numFmtId="0" fontId="26" fillId="0" borderId="0" xfId="0" applyFont="1" applyFill="1"/>
    <xf numFmtId="165" fontId="27" fillId="0" borderId="0" xfId="1" applyFont="1" applyFill="1" applyBorder="1"/>
    <xf numFmtId="2" fontId="26" fillId="0" borderId="0" xfId="1" applyNumberFormat="1" applyFont="1" applyFill="1"/>
    <xf numFmtId="2" fontId="27" fillId="0" borderId="0" xfId="1" applyNumberFormat="1" applyFont="1" applyFill="1"/>
    <xf numFmtId="2" fontId="26" fillId="0" borderId="0" xfId="1" applyNumberFormat="1" applyFont="1" applyFill="1" applyBorder="1"/>
    <xf numFmtId="0" fontId="31" fillId="0" borderId="0" xfId="0" applyFont="1" applyFill="1"/>
    <xf numFmtId="165" fontId="26" fillId="0" borderId="0" xfId="1" applyFont="1" applyFill="1"/>
    <xf numFmtId="2" fontId="26" fillId="0" borderId="0" xfId="0" applyNumberFormat="1" applyFont="1" applyFill="1" applyBorder="1"/>
    <xf numFmtId="165" fontId="26" fillId="0" borderId="26" xfId="1" applyFont="1" applyFill="1" applyBorder="1"/>
    <xf numFmtId="0" fontId="23" fillId="0" borderId="0" xfId="0" applyFont="1" applyFill="1"/>
    <xf numFmtId="0" fontId="27" fillId="0" borderId="0" xfId="0" applyFont="1" applyFill="1"/>
    <xf numFmtId="0" fontId="22" fillId="0" borderId="0" xfId="0" applyFont="1" applyAlignment="1">
      <alignment horizontal="right"/>
    </xf>
    <xf numFmtId="0" fontId="26" fillId="0" borderId="26" xfId="0" applyFont="1" applyBorder="1" applyAlignment="1">
      <alignment horizontal="right"/>
    </xf>
    <xf numFmtId="165" fontId="27" fillId="0" borderId="3" xfId="1" applyFont="1" applyFill="1" applyBorder="1" applyAlignment="1">
      <alignment horizontal="right"/>
    </xf>
    <xf numFmtId="2" fontId="20" fillId="0" borderId="0" xfId="1" applyNumberFormat="1" applyFont="1" applyFill="1" applyBorder="1"/>
    <xf numFmtId="2" fontId="27" fillId="0" borderId="0" xfId="0" applyNumberFormat="1" applyFont="1" applyFill="1" applyBorder="1"/>
    <xf numFmtId="165" fontId="26" fillId="0" borderId="0" xfId="1" applyFont="1" applyFill="1" applyBorder="1"/>
    <xf numFmtId="2" fontId="35" fillId="0" borderId="0" xfId="0" applyNumberFormat="1" applyFont="1" applyFill="1"/>
    <xf numFmtId="2" fontId="23" fillId="0" borderId="0" xfId="0" applyNumberFormat="1" applyFont="1" applyFill="1"/>
    <xf numFmtId="2" fontId="27" fillId="0" borderId="0" xfId="1" applyNumberFormat="1" applyFont="1" applyFill="1" applyBorder="1"/>
    <xf numFmtId="2" fontId="27" fillId="0" borderId="0" xfId="0" applyNumberFormat="1" applyFont="1" applyFill="1"/>
    <xf numFmtId="0" fontId="38" fillId="0" borderId="0" xfId="0" applyFont="1" applyFill="1"/>
    <xf numFmtId="165" fontId="27" fillId="0" borderId="0" xfId="1" applyFont="1" applyFill="1"/>
    <xf numFmtId="2" fontId="27" fillId="2" borderId="0" xfId="0" applyNumberFormat="1" applyFont="1" applyFill="1"/>
    <xf numFmtId="165" fontId="27" fillId="0" borderId="26" xfId="1" applyFont="1" applyFill="1" applyBorder="1"/>
    <xf numFmtId="2" fontId="27" fillId="7" borderId="0" xfId="1" applyNumberFormat="1" applyFont="1" applyFill="1"/>
    <xf numFmtId="2" fontId="19" fillId="0" borderId="10" xfId="1" applyNumberFormat="1" applyFont="1" applyBorder="1"/>
    <xf numFmtId="2" fontId="19" fillId="0" borderId="8" xfId="1" applyNumberFormat="1" applyFont="1" applyBorder="1"/>
    <xf numFmtId="167" fontId="19" fillId="0" borderId="6" xfId="2" applyNumberFormat="1" applyFont="1" applyBorder="1" applyAlignment="1">
      <alignment horizontal="left"/>
    </xf>
    <xf numFmtId="167" fontId="22" fillId="0" borderId="6" xfId="2" applyNumberFormat="1" applyFont="1" applyBorder="1" applyAlignment="1">
      <alignment horizontal="left"/>
    </xf>
    <xf numFmtId="167" fontId="18" fillId="0" borderId="6" xfId="2" applyNumberFormat="1" applyFont="1" applyBorder="1" applyAlignment="1">
      <alignment horizontal="left"/>
    </xf>
    <xf numFmtId="167" fontId="22" fillId="0" borderId="27" xfId="2" applyNumberFormat="1" applyFont="1" applyBorder="1" applyAlignment="1">
      <alignment horizontal="left"/>
    </xf>
    <xf numFmtId="49" fontId="35" fillId="0" borderId="24" xfId="2" applyNumberFormat="1" applyFont="1" applyBorder="1" applyAlignment="1">
      <alignment horizontal="center"/>
    </xf>
    <xf numFmtId="9" fontId="26" fillId="0" borderId="0" xfId="0" applyNumberFormat="1" applyFont="1" applyAlignment="1">
      <alignment horizontal="left" vertical="center"/>
    </xf>
    <xf numFmtId="2" fontId="23" fillId="0" borderId="0" xfId="0" applyNumberFormat="1" applyFont="1" applyFill="1" applyBorder="1"/>
    <xf numFmtId="167" fontId="17" fillId="0" borderId="6" xfId="2" applyNumberFormat="1" applyFont="1" applyBorder="1" applyAlignment="1">
      <alignment horizontal="left"/>
    </xf>
    <xf numFmtId="167" fontId="39" fillId="0" borderId="21" xfId="2" applyNumberFormat="1" applyFont="1" applyBorder="1" applyAlignment="1">
      <alignment horizontal="right"/>
    </xf>
    <xf numFmtId="169" fontId="27" fillId="0" borderId="29" xfId="2" applyNumberFormat="1" applyFont="1" applyBorder="1" applyAlignment="1">
      <alignment horizontal="center"/>
    </xf>
    <xf numFmtId="164" fontId="29" fillId="3" borderId="15" xfId="3" applyNumberFormat="1" applyFont="1" applyFill="1" applyBorder="1"/>
    <xf numFmtId="167" fontId="27" fillId="0" borderId="30" xfId="2" applyNumberFormat="1" applyFont="1" applyBorder="1" applyAlignment="1">
      <alignment horizontal="center"/>
    </xf>
    <xf numFmtId="167" fontId="27" fillId="0" borderId="7" xfId="2" applyNumberFormat="1" applyFont="1" applyBorder="1" applyAlignment="1">
      <alignment horizontal="center"/>
    </xf>
    <xf numFmtId="167" fontId="30" fillId="0" borderId="6" xfId="2" applyNumberFormat="1" applyFont="1" applyBorder="1" applyAlignment="1">
      <alignment horizontal="left"/>
    </xf>
    <xf numFmtId="164" fontId="29" fillId="3" borderId="17" xfId="3" applyNumberFormat="1" applyFont="1" applyFill="1" applyBorder="1" applyAlignment="1">
      <alignment horizontal="center"/>
    </xf>
    <xf numFmtId="164" fontId="29" fillId="3" borderId="16" xfId="3" applyNumberFormat="1" applyFont="1" applyFill="1" applyBorder="1" applyAlignment="1">
      <alignment horizontal="center"/>
    </xf>
    <xf numFmtId="166" fontId="27" fillId="3" borderId="19" xfId="2" applyFont="1" applyFill="1" applyBorder="1" applyAlignment="1">
      <alignment horizontal="center" vertical="center"/>
    </xf>
    <xf numFmtId="166" fontId="27" fillId="6" borderId="4" xfId="2" applyFont="1" applyFill="1" applyBorder="1" applyAlignment="1">
      <alignment vertical="center"/>
    </xf>
    <xf numFmtId="166" fontId="27" fillId="3" borderId="5" xfId="2" applyFont="1" applyFill="1" applyBorder="1" applyAlignment="1">
      <alignment horizontal="center" vertical="center"/>
    </xf>
    <xf numFmtId="49" fontId="27" fillId="0" borderId="28" xfId="2" applyNumberFormat="1" applyFont="1" applyBorder="1" applyAlignment="1">
      <alignment horizontal="center"/>
    </xf>
    <xf numFmtId="167" fontId="30" fillId="8" borderId="6" xfId="2" applyNumberFormat="1" applyFont="1" applyFill="1" applyBorder="1" applyAlignment="1">
      <alignment horizontal="left"/>
    </xf>
    <xf numFmtId="167" fontId="26" fillId="8" borderId="6" xfId="2" applyNumberFormat="1" applyFont="1" applyFill="1" applyBorder="1" applyAlignment="1">
      <alignment horizontal="left"/>
    </xf>
    <xf numFmtId="14" fontId="26" fillId="0" borderId="20" xfId="2" applyNumberFormat="1" applyFont="1" applyBorder="1" applyAlignment="1">
      <alignment horizontal="left"/>
    </xf>
    <xf numFmtId="167" fontId="26" fillId="0" borderId="21" xfId="2" applyNumberFormat="1" applyFont="1" applyBorder="1" applyAlignment="1">
      <alignment horizontal="right"/>
    </xf>
    <xf numFmtId="164" fontId="28" fillId="3" borderId="14" xfId="3" applyNumberFormat="1" applyFont="1" applyFill="1" applyBorder="1" applyAlignment="1">
      <alignment horizontal="left"/>
    </xf>
    <xf numFmtId="164" fontId="29" fillId="3" borderId="15" xfId="3" applyNumberFormat="1" applyFont="1" applyFill="1" applyBorder="1"/>
    <xf numFmtId="164" fontId="29" fillId="3" borderId="16" xfId="3" applyNumberFormat="1" applyFont="1" applyFill="1" applyBorder="1" applyAlignment="1">
      <alignment horizontal="center"/>
    </xf>
    <xf numFmtId="164" fontId="29" fillId="3" borderId="17" xfId="3" applyNumberFormat="1" applyFont="1" applyFill="1" applyBorder="1" applyAlignment="1">
      <alignment horizontal="center"/>
    </xf>
    <xf numFmtId="166" fontId="27" fillId="3" borderId="18" xfId="2" applyFont="1" applyFill="1" applyBorder="1" applyAlignment="1">
      <alignment vertical="center"/>
    </xf>
    <xf numFmtId="166" fontId="27" fillId="4" borderId="4" xfId="2" applyFont="1" applyFill="1" applyBorder="1" applyAlignment="1">
      <alignment vertical="center"/>
    </xf>
    <xf numFmtId="166" fontId="27" fillId="5" borderId="4" xfId="2" applyFont="1" applyFill="1" applyBorder="1" applyAlignment="1">
      <alignment vertical="center"/>
    </xf>
    <xf numFmtId="166" fontId="27" fillId="3" borderId="5" xfId="2" applyFont="1" applyFill="1" applyBorder="1" applyAlignment="1">
      <alignment horizontal="center" vertical="center"/>
    </xf>
    <xf numFmtId="166" fontId="27" fillId="3" borderId="19" xfId="2" applyFont="1" applyFill="1" applyBorder="1" applyAlignment="1">
      <alignment horizontal="center" vertical="center"/>
    </xf>
    <xf numFmtId="14" fontId="26" fillId="0" borderId="20" xfId="2" applyNumberFormat="1" applyFont="1" applyBorder="1" applyAlignment="1">
      <alignment horizontal="left"/>
    </xf>
    <xf numFmtId="167" fontId="30" fillId="0" borderId="6" xfId="2" applyNumberFormat="1" applyFont="1" applyBorder="1" applyAlignment="1">
      <alignment horizontal="left"/>
    </xf>
    <xf numFmtId="167" fontId="26" fillId="0" borderId="6" xfId="2" applyNumberFormat="1" applyFont="1" applyBorder="1" applyAlignment="1">
      <alignment horizontal="left"/>
    </xf>
    <xf numFmtId="167" fontId="27" fillId="0" borderId="7" xfId="2" applyNumberFormat="1" applyFont="1" applyBorder="1" applyAlignment="1">
      <alignment horizontal="center"/>
    </xf>
    <xf numFmtId="167" fontId="30" fillId="8" borderId="6" xfId="2" applyNumberFormat="1" applyFont="1" applyFill="1" applyBorder="1" applyAlignment="1">
      <alignment horizontal="left"/>
    </xf>
    <xf numFmtId="167" fontId="27" fillId="8" borderId="7" xfId="2" applyNumberFormat="1" applyFont="1" applyFill="1" applyBorder="1" applyAlignment="1">
      <alignment horizontal="center"/>
    </xf>
    <xf numFmtId="167" fontId="26" fillId="8" borderId="21" xfId="2" applyNumberFormat="1" applyFont="1" applyFill="1" applyBorder="1" applyAlignment="1">
      <alignment horizontal="right"/>
    </xf>
    <xf numFmtId="167" fontId="26" fillId="8" borderId="6" xfId="2" applyNumberFormat="1" applyFont="1" applyFill="1" applyBorder="1" applyAlignment="1">
      <alignment horizontal="left"/>
    </xf>
    <xf numFmtId="167" fontId="26" fillId="0" borderId="21" xfId="2" applyNumberFormat="1" applyFont="1" applyBorder="1" applyAlignment="1">
      <alignment horizontal="right"/>
    </xf>
    <xf numFmtId="166" fontId="29" fillId="0" borderId="22" xfId="2" applyFont="1" applyBorder="1"/>
    <xf numFmtId="166" fontId="29" fillId="0" borderId="23" xfId="2" applyFont="1" applyBorder="1"/>
    <xf numFmtId="166" fontId="26" fillId="0" borderId="23" xfId="3" applyFont="1" applyBorder="1"/>
    <xf numFmtId="49" fontId="27" fillId="0" borderId="24" xfId="2" applyNumberFormat="1" applyFont="1" applyBorder="1" applyAlignment="1">
      <alignment horizontal="center"/>
    </xf>
    <xf numFmtId="169" fontId="27" fillId="0" borderId="25" xfId="2" applyNumberFormat="1" applyFont="1" applyBorder="1" applyAlignment="1">
      <alignment horizontal="center"/>
    </xf>
    <xf numFmtId="167" fontId="26" fillId="0" borderId="21" xfId="2" applyNumberFormat="1" applyFont="1" applyFill="1" applyBorder="1" applyAlignment="1">
      <alignment horizontal="right"/>
    </xf>
    <xf numFmtId="167" fontId="26" fillId="7" borderId="21" xfId="2" applyNumberFormat="1" applyFont="1" applyFill="1" applyBorder="1" applyAlignment="1">
      <alignment horizontal="right"/>
    </xf>
    <xf numFmtId="164" fontId="28" fillId="3" borderId="14" xfId="3" applyNumberFormat="1" applyFont="1" applyFill="1" applyBorder="1" applyAlignment="1">
      <alignment horizontal="left"/>
    </xf>
    <xf numFmtId="166" fontId="32" fillId="0" borderId="0" xfId="29"/>
    <xf numFmtId="14" fontId="25" fillId="0" borderId="0" xfId="2" applyNumberFormat="1" applyAlignment="1">
      <alignment horizontal="left"/>
    </xf>
    <xf numFmtId="167" fontId="40" fillId="0" borderId="0" xfId="2" applyNumberFormat="1" applyFont="1" applyAlignment="1">
      <alignment horizontal="center"/>
    </xf>
    <xf numFmtId="166" fontId="40" fillId="0" borderId="0" xfId="2" applyFont="1" applyAlignment="1">
      <alignment horizontal="center"/>
    </xf>
    <xf numFmtId="166" fontId="40" fillId="0" borderId="0" xfId="2" applyFont="1"/>
    <xf numFmtId="164" fontId="28" fillId="3" borderId="14" xfId="3" applyNumberFormat="1" applyFont="1" applyFill="1" applyBorder="1" applyAlignment="1">
      <alignment horizontal="left"/>
    </xf>
    <xf numFmtId="164" fontId="29" fillId="3" borderId="15" xfId="3" applyNumberFormat="1" applyFont="1" applyFill="1" applyBorder="1"/>
    <xf numFmtId="164" fontId="29" fillId="3" borderId="16" xfId="3" applyNumberFormat="1" applyFont="1" applyFill="1" applyBorder="1" applyAlignment="1">
      <alignment horizontal="center"/>
    </xf>
    <xf numFmtId="164" fontId="29" fillId="3" borderId="17" xfId="3" applyNumberFormat="1" applyFont="1" applyFill="1" applyBorder="1" applyAlignment="1">
      <alignment horizontal="center"/>
    </xf>
    <xf numFmtId="166" fontId="27" fillId="3" borderId="18" xfId="2" applyFont="1" applyFill="1" applyBorder="1" applyAlignment="1">
      <alignment vertical="center"/>
    </xf>
    <xf numFmtId="166" fontId="27" fillId="4" borderId="4" xfId="2" applyFont="1" applyFill="1" applyBorder="1" applyAlignment="1">
      <alignment vertical="center"/>
    </xf>
    <xf numFmtId="166" fontId="27" fillId="5" borderId="4" xfId="2" applyFont="1" applyFill="1" applyBorder="1" applyAlignment="1">
      <alignment vertical="center"/>
    </xf>
    <xf numFmtId="166" fontId="27" fillId="3" borderId="5" xfId="2" applyFont="1" applyFill="1" applyBorder="1" applyAlignment="1">
      <alignment horizontal="center" vertical="center"/>
    </xf>
    <xf numFmtId="166" fontId="27" fillId="3" borderId="19" xfId="2" applyFont="1" applyFill="1" applyBorder="1" applyAlignment="1">
      <alignment horizontal="center" vertical="center"/>
    </xf>
    <xf numFmtId="14" fontId="26" fillId="0" borderId="20" xfId="2" applyNumberFormat="1" applyFont="1" applyBorder="1" applyAlignment="1">
      <alignment horizontal="left"/>
    </xf>
    <xf numFmtId="167" fontId="30" fillId="0" borderId="6" xfId="2" applyNumberFormat="1" applyFont="1" applyBorder="1" applyAlignment="1">
      <alignment horizontal="left"/>
    </xf>
    <xf numFmtId="167" fontId="26" fillId="0" borderId="6" xfId="2" applyNumberFormat="1" applyFont="1" applyBorder="1" applyAlignment="1">
      <alignment horizontal="left"/>
    </xf>
    <xf numFmtId="167" fontId="27" fillId="0" borderId="7" xfId="2" applyNumberFormat="1" applyFont="1" applyBorder="1" applyAlignment="1">
      <alignment horizontal="center"/>
    </xf>
    <xf numFmtId="167" fontId="30" fillId="8" borderId="6" xfId="2" applyNumberFormat="1" applyFont="1" applyFill="1" applyBorder="1" applyAlignment="1">
      <alignment horizontal="left"/>
    </xf>
    <xf numFmtId="167" fontId="27" fillId="8" borderId="7" xfId="2" applyNumberFormat="1" applyFont="1" applyFill="1" applyBorder="1" applyAlignment="1">
      <alignment horizontal="center"/>
    </xf>
    <xf numFmtId="167" fontId="26" fillId="8" borderId="21" xfId="2" applyNumberFormat="1" applyFont="1" applyFill="1" applyBorder="1" applyAlignment="1">
      <alignment horizontal="right"/>
    </xf>
    <xf numFmtId="167" fontId="26" fillId="8" borderId="6" xfId="2" applyNumberFormat="1" applyFont="1" applyFill="1" applyBorder="1" applyAlignment="1">
      <alignment horizontal="left"/>
    </xf>
    <xf numFmtId="166" fontId="29" fillId="0" borderId="22" xfId="2" applyFont="1" applyBorder="1"/>
    <xf numFmtId="166" fontId="29" fillId="0" borderId="23" xfId="2" applyFont="1" applyBorder="1"/>
    <xf numFmtId="166" fontId="26" fillId="0" borderId="23" xfId="3" applyFont="1" applyBorder="1"/>
    <xf numFmtId="167" fontId="26" fillId="0" borderId="21" xfId="2" applyNumberFormat="1" applyFont="1" applyFill="1" applyBorder="1" applyAlignment="1">
      <alignment horizontal="right"/>
    </xf>
    <xf numFmtId="167" fontId="16" fillId="0" borderId="6" xfId="2" applyNumberFormat="1" applyFont="1" applyBorder="1" applyAlignment="1">
      <alignment horizontal="left"/>
    </xf>
    <xf numFmtId="167" fontId="26" fillId="7" borderId="21" xfId="2" applyNumberFormat="1" applyFont="1" applyFill="1" applyBorder="1" applyAlignment="1">
      <alignment horizontal="right"/>
    </xf>
    <xf numFmtId="166" fontId="27" fillId="5" borderId="4" xfId="2" applyFont="1" applyFill="1" applyBorder="1" applyAlignment="1">
      <alignment vertical="center"/>
    </xf>
    <xf numFmtId="166" fontId="27" fillId="4" borderId="4" xfId="2" applyFont="1" applyFill="1" applyBorder="1" applyAlignment="1">
      <alignment vertical="center"/>
    </xf>
    <xf numFmtId="166" fontId="27" fillId="3" borderId="18" xfId="2" applyFont="1" applyFill="1" applyBorder="1" applyAlignment="1">
      <alignment vertical="center"/>
    </xf>
    <xf numFmtId="164" fontId="28" fillId="3" borderId="14" xfId="3" applyNumberFormat="1" applyFont="1" applyFill="1" applyBorder="1" applyAlignment="1">
      <alignment horizontal="left"/>
    </xf>
    <xf numFmtId="164" fontId="29" fillId="3" borderId="15" xfId="3" applyNumberFormat="1" applyFont="1" applyFill="1" applyBorder="1"/>
    <xf numFmtId="164" fontId="29" fillId="3" borderId="16" xfId="3" applyNumberFormat="1" applyFont="1" applyFill="1" applyBorder="1" applyAlignment="1">
      <alignment horizontal="center"/>
    </xf>
    <xf numFmtId="164" fontId="29" fillId="3" borderId="17" xfId="3" applyNumberFormat="1" applyFont="1" applyFill="1" applyBorder="1" applyAlignment="1">
      <alignment horizontal="center"/>
    </xf>
    <xf numFmtId="166" fontId="27" fillId="3" borderId="18" xfId="2" applyFont="1" applyFill="1" applyBorder="1" applyAlignment="1">
      <alignment vertical="center"/>
    </xf>
    <xf numFmtId="166" fontId="27" fillId="4" borderId="4" xfId="2" applyFont="1" applyFill="1" applyBorder="1" applyAlignment="1">
      <alignment vertical="center"/>
    </xf>
    <xf numFmtId="166" fontId="27" fillId="5" borderId="4" xfId="2" applyFont="1" applyFill="1" applyBorder="1" applyAlignment="1">
      <alignment vertical="center"/>
    </xf>
    <xf numFmtId="166" fontId="27" fillId="6" borderId="4" xfId="2" applyFont="1" applyFill="1" applyBorder="1" applyAlignment="1">
      <alignment vertical="center"/>
    </xf>
    <xf numFmtId="166" fontId="27" fillId="3" borderId="5" xfId="2" applyFont="1" applyFill="1" applyBorder="1" applyAlignment="1">
      <alignment horizontal="center" vertical="center"/>
    </xf>
    <xf numFmtId="166" fontId="27" fillId="3" borderId="19" xfId="2" applyFont="1" applyFill="1" applyBorder="1" applyAlignment="1">
      <alignment horizontal="center" vertical="center"/>
    </xf>
    <xf numFmtId="14" fontId="26" fillId="0" borderId="20" xfId="2" applyNumberFormat="1" applyFont="1" applyBorder="1" applyAlignment="1">
      <alignment horizontal="left"/>
    </xf>
    <xf numFmtId="167" fontId="26" fillId="0" borderId="6" xfId="2" applyNumberFormat="1" applyFont="1" applyBorder="1" applyAlignment="1">
      <alignment horizontal="left"/>
    </xf>
    <xf numFmtId="167" fontId="27" fillId="0" borderId="7" xfId="2" applyNumberFormat="1" applyFont="1" applyBorder="1" applyAlignment="1">
      <alignment horizontal="center"/>
    </xf>
    <xf numFmtId="167" fontId="30" fillId="8" borderId="6" xfId="2" applyNumberFormat="1" applyFont="1" applyFill="1" applyBorder="1" applyAlignment="1">
      <alignment horizontal="left"/>
    </xf>
    <xf numFmtId="167" fontId="27" fillId="8" borderId="7" xfId="2" applyNumberFormat="1" applyFont="1" applyFill="1" applyBorder="1" applyAlignment="1">
      <alignment horizontal="center"/>
    </xf>
    <xf numFmtId="167" fontId="26" fillId="8" borderId="21" xfId="2" applyNumberFormat="1" applyFont="1" applyFill="1" applyBorder="1" applyAlignment="1">
      <alignment horizontal="right"/>
    </xf>
    <xf numFmtId="167" fontId="26" fillId="8" borderId="6" xfId="2" applyNumberFormat="1" applyFont="1" applyFill="1" applyBorder="1" applyAlignment="1">
      <alignment horizontal="left"/>
    </xf>
    <xf numFmtId="167" fontId="26" fillId="0" borderId="21" xfId="2" applyNumberFormat="1" applyFont="1" applyBorder="1" applyAlignment="1">
      <alignment horizontal="right"/>
    </xf>
    <xf numFmtId="166" fontId="29" fillId="0" borderId="22" xfId="2" applyFont="1" applyBorder="1"/>
    <xf numFmtId="166" fontId="29" fillId="0" borderId="23" xfId="2" applyFont="1" applyBorder="1"/>
    <xf numFmtId="166" fontId="26" fillId="0" borderId="23" xfId="3" applyFont="1" applyBorder="1"/>
    <xf numFmtId="166" fontId="29" fillId="0" borderId="23" xfId="2" applyFont="1" applyBorder="1" applyAlignment="1">
      <alignment horizontal="right"/>
    </xf>
    <xf numFmtId="49" fontId="27" fillId="0" borderId="24" xfId="2" applyNumberFormat="1" applyFont="1" applyBorder="1" applyAlignment="1">
      <alignment horizontal="center"/>
    </xf>
    <xf numFmtId="169" fontId="27" fillId="0" borderId="25" xfId="2" applyNumberFormat="1" applyFont="1" applyBorder="1" applyAlignment="1">
      <alignment horizontal="center"/>
    </xf>
    <xf numFmtId="167" fontId="26" fillId="7" borderId="21" xfId="2" applyNumberFormat="1" applyFont="1" applyFill="1" applyBorder="1" applyAlignment="1">
      <alignment horizontal="right"/>
    </xf>
    <xf numFmtId="167" fontId="30" fillId="0" borderId="27" xfId="2" applyNumberFormat="1" applyFont="1" applyFill="1" applyBorder="1" applyAlignment="1">
      <alignment horizontal="left"/>
    </xf>
    <xf numFmtId="167" fontId="26" fillId="0" borderId="27" xfId="2" applyNumberFormat="1" applyFont="1" applyFill="1" applyBorder="1" applyAlignment="1">
      <alignment horizontal="left"/>
    </xf>
    <xf numFmtId="167" fontId="27" fillId="8" borderId="7" xfId="2" applyNumberFormat="1" applyFont="1" applyFill="1" applyBorder="1" applyAlignment="1">
      <alignment horizontal="center"/>
    </xf>
    <xf numFmtId="167" fontId="26" fillId="8" borderId="21" xfId="2" applyNumberFormat="1" applyFont="1" applyFill="1" applyBorder="1" applyAlignment="1">
      <alignment horizontal="right"/>
    </xf>
    <xf numFmtId="166" fontId="29" fillId="0" borderId="22" xfId="2" applyFont="1" applyBorder="1"/>
    <xf numFmtId="166" fontId="29" fillId="0" borderId="23" xfId="2" applyFont="1" applyBorder="1"/>
    <xf numFmtId="166" fontId="26" fillId="0" borderId="23" xfId="3" applyFont="1" applyBorder="1"/>
    <xf numFmtId="166" fontId="29" fillId="0" borderId="23" xfId="2" applyFont="1" applyBorder="1" applyAlignment="1">
      <alignment horizontal="right"/>
    </xf>
    <xf numFmtId="2" fontId="26" fillId="0" borderId="0" xfId="0" applyNumberFormat="1" applyFont="1"/>
    <xf numFmtId="167" fontId="15" fillId="0" borderId="6" xfId="2" applyNumberFormat="1" applyFont="1" applyBorder="1" applyAlignment="1">
      <alignment horizontal="left"/>
    </xf>
    <xf numFmtId="164" fontId="28" fillId="3" borderId="14" xfId="3" applyNumberFormat="1" applyFont="1" applyFill="1" applyBorder="1" applyAlignment="1">
      <alignment horizontal="left"/>
    </xf>
    <xf numFmtId="164" fontId="29" fillId="3" borderId="15" xfId="3" applyNumberFormat="1" applyFont="1" applyFill="1" applyBorder="1"/>
    <xf numFmtId="164" fontId="29" fillId="3" borderId="16" xfId="3" applyNumberFormat="1" applyFont="1" applyFill="1" applyBorder="1" applyAlignment="1">
      <alignment horizontal="center"/>
    </xf>
    <xf numFmtId="164" fontId="29" fillId="3" borderId="17" xfId="3" applyNumberFormat="1" applyFont="1" applyFill="1" applyBorder="1" applyAlignment="1">
      <alignment horizontal="center"/>
    </xf>
    <xf numFmtId="166" fontId="27" fillId="3" borderId="18" xfId="2" applyFont="1" applyFill="1" applyBorder="1" applyAlignment="1">
      <alignment vertical="center"/>
    </xf>
    <xf numFmtId="166" fontId="27" fillId="4" borderId="4" xfId="2" applyFont="1" applyFill="1" applyBorder="1" applyAlignment="1">
      <alignment vertical="center"/>
    </xf>
    <xf numFmtId="166" fontId="27" fillId="5" borderId="4" xfId="2" applyFont="1" applyFill="1" applyBorder="1" applyAlignment="1">
      <alignment vertical="center"/>
    </xf>
    <xf numFmtId="166" fontId="27" fillId="6" borderId="4" xfId="2" applyFont="1" applyFill="1" applyBorder="1" applyAlignment="1">
      <alignment vertical="center"/>
    </xf>
    <xf numFmtId="166" fontId="27" fillId="3" borderId="5" xfId="2" applyFont="1" applyFill="1" applyBorder="1" applyAlignment="1">
      <alignment horizontal="center" vertical="center"/>
    </xf>
    <xf numFmtId="166" fontId="27" fillId="3" borderId="19" xfId="2" applyFont="1" applyFill="1" applyBorder="1" applyAlignment="1">
      <alignment horizontal="center" vertical="center"/>
    </xf>
    <xf numFmtId="14" fontId="26" fillId="0" borderId="20" xfId="2" applyNumberFormat="1" applyFont="1" applyBorder="1" applyAlignment="1">
      <alignment horizontal="left"/>
    </xf>
    <xf numFmtId="167" fontId="30" fillId="0" borderId="6" xfId="2" applyNumberFormat="1" applyFont="1" applyBorder="1" applyAlignment="1">
      <alignment horizontal="left"/>
    </xf>
    <xf numFmtId="167" fontId="27" fillId="0" borderId="7" xfId="2" applyNumberFormat="1" applyFont="1" applyBorder="1" applyAlignment="1">
      <alignment horizontal="center"/>
    </xf>
    <xf numFmtId="167" fontId="26" fillId="0" borderId="21" xfId="2" applyNumberFormat="1" applyFont="1" applyBorder="1" applyAlignment="1">
      <alignment horizontal="right"/>
    </xf>
    <xf numFmtId="167" fontId="26" fillId="7" borderId="21" xfId="2" applyNumberFormat="1" applyFont="1" applyFill="1" applyBorder="1" applyAlignment="1">
      <alignment horizontal="right"/>
    </xf>
    <xf numFmtId="167" fontId="30" fillId="8" borderId="6" xfId="2" applyNumberFormat="1" applyFont="1" applyFill="1" applyBorder="1" applyAlignment="1">
      <alignment horizontal="left"/>
    </xf>
    <xf numFmtId="167" fontId="26" fillId="8" borderId="6" xfId="2" applyNumberFormat="1" applyFont="1" applyFill="1" applyBorder="1" applyAlignment="1">
      <alignment horizontal="left"/>
    </xf>
    <xf numFmtId="167" fontId="27" fillId="8" borderId="7" xfId="2" applyNumberFormat="1" applyFont="1" applyFill="1" applyBorder="1" applyAlignment="1">
      <alignment horizontal="center"/>
    </xf>
    <xf numFmtId="167" fontId="26" fillId="8" borderId="21" xfId="2" applyNumberFormat="1" applyFont="1" applyFill="1" applyBorder="1" applyAlignment="1">
      <alignment horizontal="right"/>
    </xf>
    <xf numFmtId="166" fontId="29" fillId="0" borderId="22" xfId="2" applyFont="1" applyBorder="1"/>
    <xf numFmtId="166" fontId="29" fillId="0" borderId="23" xfId="2" applyFont="1" applyBorder="1"/>
    <xf numFmtId="166" fontId="26" fillId="0" borderId="23" xfId="3" applyFont="1" applyBorder="1"/>
    <xf numFmtId="166" fontId="29" fillId="0" borderId="23" xfId="2" applyFont="1" applyBorder="1" applyAlignment="1">
      <alignment horizontal="right"/>
    </xf>
    <xf numFmtId="49" fontId="27" fillId="0" borderId="24" xfId="2" applyNumberFormat="1" applyFont="1" applyBorder="1" applyAlignment="1">
      <alignment horizontal="center"/>
    </xf>
    <xf numFmtId="169" fontId="27" fillId="0" borderId="25" xfId="2" applyNumberFormat="1" applyFont="1" applyBorder="1" applyAlignment="1">
      <alignment horizontal="center"/>
    </xf>
    <xf numFmtId="165" fontId="26" fillId="0" borderId="0" xfId="1" applyFont="1" applyAlignment="1">
      <alignment horizontal="center"/>
    </xf>
    <xf numFmtId="167" fontId="22" fillId="0" borderId="27" xfId="2" applyNumberFormat="1" applyFont="1" applyFill="1" applyBorder="1" applyAlignment="1">
      <alignment horizontal="left"/>
    </xf>
    <xf numFmtId="166" fontId="32" fillId="0" borderId="0" xfId="29" applyFill="1"/>
    <xf numFmtId="166" fontId="40" fillId="0" borderId="0" xfId="2" applyFont="1" applyFill="1" applyAlignment="1">
      <alignment horizontal="left"/>
    </xf>
    <xf numFmtId="49" fontId="27" fillId="0" borderId="31" xfId="2" applyNumberFormat="1" applyFont="1" applyBorder="1" applyAlignment="1">
      <alignment horizontal="center"/>
    </xf>
    <xf numFmtId="167" fontId="26" fillId="0" borderId="32" xfId="2" applyNumberFormat="1" applyFont="1" applyFill="1" applyBorder="1" applyAlignment="1">
      <alignment horizontal="right"/>
    </xf>
    <xf numFmtId="166" fontId="40" fillId="0" borderId="28" xfId="2" applyFont="1" applyBorder="1" applyAlignment="1">
      <alignment horizontal="center"/>
    </xf>
    <xf numFmtId="0" fontId="14" fillId="0" borderId="0" xfId="0" applyFont="1"/>
    <xf numFmtId="0" fontId="14" fillId="0" borderId="0" xfId="0" applyFont="1" applyFill="1"/>
    <xf numFmtId="167" fontId="26" fillId="9" borderId="21" xfId="2" applyNumberFormat="1" applyFont="1" applyFill="1" applyBorder="1" applyAlignment="1">
      <alignment horizontal="right"/>
    </xf>
    <xf numFmtId="167" fontId="13" fillId="0" borderId="6" xfId="2" applyNumberFormat="1" applyFont="1" applyBorder="1" applyAlignment="1">
      <alignment horizontal="left"/>
    </xf>
    <xf numFmtId="167" fontId="12" fillId="0" borderId="6" xfId="2" applyNumberFormat="1" applyFont="1" applyBorder="1" applyAlignment="1">
      <alignment horizontal="left"/>
    </xf>
    <xf numFmtId="165" fontId="22" fillId="0" borderId="0" xfId="1" applyFont="1" applyAlignment="1">
      <alignment horizontal="center"/>
    </xf>
    <xf numFmtId="167" fontId="11" fillId="0" borderId="6" xfId="2" applyNumberFormat="1" applyFont="1" applyBorder="1" applyAlignment="1">
      <alignment horizontal="left"/>
    </xf>
    <xf numFmtId="49" fontId="23" fillId="0" borderId="24" xfId="2" applyNumberFormat="1" applyFont="1" applyBorder="1" applyAlignment="1">
      <alignment horizontal="center"/>
    </xf>
    <xf numFmtId="167" fontId="10" fillId="0" borderId="21" xfId="2" applyNumberFormat="1" applyFont="1" applyBorder="1" applyAlignment="1">
      <alignment horizontal="right"/>
    </xf>
    <xf numFmtId="0" fontId="10" fillId="0" borderId="0" xfId="0" applyFont="1" applyBorder="1"/>
    <xf numFmtId="167" fontId="9" fillId="0" borderId="6" xfId="2" applyNumberFormat="1" applyFont="1" applyBorder="1" applyAlignment="1">
      <alignment horizontal="left"/>
    </xf>
    <xf numFmtId="167" fontId="8" fillId="0" borderId="6" xfId="2" applyNumberFormat="1" applyFont="1" applyBorder="1" applyAlignment="1">
      <alignment horizontal="left"/>
    </xf>
    <xf numFmtId="49" fontId="24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vertical="center"/>
    </xf>
    <xf numFmtId="49" fontId="26" fillId="0" borderId="3" xfId="1" applyNumberFormat="1" applyFont="1" applyBorder="1"/>
    <xf numFmtId="49" fontId="26" fillId="0" borderId="0" xfId="1" applyNumberFormat="1" applyFont="1"/>
    <xf numFmtId="49" fontId="26" fillId="0" borderId="9" xfId="1" applyNumberFormat="1" applyFont="1" applyBorder="1"/>
    <xf numFmtId="49" fontId="26" fillId="0" borderId="11" xfId="1" applyNumberFormat="1" applyFont="1" applyBorder="1"/>
    <xf numFmtId="49" fontId="26" fillId="0" borderId="12" xfId="1" applyNumberFormat="1" applyFont="1" applyBorder="1"/>
    <xf numFmtId="49" fontId="26" fillId="0" borderId="0" xfId="0" applyNumberFormat="1" applyFont="1"/>
    <xf numFmtId="49" fontId="27" fillId="0" borderId="0" xfId="0" applyNumberFormat="1" applyFont="1"/>
    <xf numFmtId="49" fontId="22" fillId="0" borderId="0" xfId="0" applyNumberFormat="1" applyFont="1"/>
    <xf numFmtId="49" fontId="26" fillId="0" borderId="26" xfId="1" applyNumberFormat="1" applyFont="1" applyBorder="1"/>
    <xf numFmtId="49" fontId="23" fillId="0" borderId="0" xfId="0" applyNumberFormat="1" applyFont="1"/>
    <xf numFmtId="165" fontId="41" fillId="0" borderId="0" xfId="1" applyFont="1"/>
    <xf numFmtId="14" fontId="26" fillId="0" borderId="33" xfId="2" applyNumberFormat="1" applyFont="1" applyBorder="1" applyAlignment="1">
      <alignment horizontal="left"/>
    </xf>
    <xf numFmtId="165" fontId="26" fillId="0" borderId="0" xfId="1" applyFont="1" applyBorder="1"/>
    <xf numFmtId="164" fontId="29" fillId="3" borderId="15" xfId="3" applyNumberFormat="1" applyFont="1" applyFill="1" applyBorder="1" applyAlignment="1">
      <alignment horizontal="center"/>
    </xf>
    <xf numFmtId="166" fontId="27" fillId="3" borderId="34" xfId="2" applyFont="1" applyFill="1" applyBorder="1" applyAlignment="1">
      <alignment horizontal="center" vertical="center"/>
    </xf>
    <xf numFmtId="49" fontId="35" fillId="0" borderId="31" xfId="2" applyNumberFormat="1" applyFont="1" applyBorder="1" applyAlignment="1">
      <alignment horizontal="center"/>
    </xf>
    <xf numFmtId="164" fontId="29" fillId="3" borderId="35" xfId="3" applyNumberFormat="1" applyFont="1" applyFill="1" applyBorder="1" applyAlignment="1">
      <alignment horizontal="center"/>
    </xf>
    <xf numFmtId="166" fontId="27" fillId="3" borderId="36" xfId="2" applyFont="1" applyFill="1" applyBorder="1" applyAlignment="1">
      <alignment horizontal="center" vertical="center"/>
    </xf>
    <xf numFmtId="167" fontId="26" fillId="8" borderId="37" xfId="2" applyNumberFormat="1" applyFont="1" applyFill="1" applyBorder="1" applyAlignment="1">
      <alignment horizontal="right"/>
    </xf>
    <xf numFmtId="167" fontId="26" fillId="0" borderId="37" xfId="2" applyNumberFormat="1" applyFont="1" applyBorder="1" applyAlignment="1">
      <alignment horizontal="right"/>
    </xf>
    <xf numFmtId="167" fontId="26" fillId="7" borderId="37" xfId="2" applyNumberFormat="1" applyFont="1" applyFill="1" applyBorder="1" applyAlignment="1">
      <alignment horizontal="right"/>
    </xf>
    <xf numFmtId="169" fontId="27" fillId="0" borderId="38" xfId="2" applyNumberFormat="1" applyFont="1" applyBorder="1" applyAlignment="1">
      <alignment horizontal="center"/>
    </xf>
    <xf numFmtId="49" fontId="22" fillId="0" borderId="0" xfId="1" applyNumberFormat="1" applyFont="1"/>
    <xf numFmtId="165" fontId="22" fillId="0" borderId="0" xfId="1" applyFont="1"/>
    <xf numFmtId="165" fontId="27" fillId="0" borderId="0" xfId="1" applyFont="1" applyAlignment="1">
      <alignment horizontal="right"/>
    </xf>
    <xf numFmtId="2" fontId="7" fillId="0" borderId="8" xfId="1" applyNumberFormat="1" applyFont="1" applyBorder="1"/>
    <xf numFmtId="49" fontId="26" fillId="0" borderId="0" xfId="0" applyNumberFormat="1" applyFont="1" applyBorder="1"/>
    <xf numFmtId="49" fontId="27" fillId="0" borderId="0" xfId="1" applyNumberFormat="1" applyFont="1"/>
    <xf numFmtId="2" fontId="21" fillId="0" borderId="26" xfId="0" applyNumberFormat="1" applyFont="1" applyFill="1" applyBorder="1"/>
    <xf numFmtId="49" fontId="37" fillId="0" borderId="26" xfId="1" applyNumberFormat="1" applyFont="1" applyBorder="1"/>
    <xf numFmtId="49" fontId="37" fillId="0" borderId="26" xfId="1" applyNumberFormat="1" applyFont="1" applyBorder="1" applyAlignment="1">
      <alignment horizontal="right"/>
    </xf>
    <xf numFmtId="167" fontId="6" fillId="0" borderId="6" xfId="2" applyNumberFormat="1" applyFont="1" applyBorder="1" applyAlignment="1">
      <alignment horizontal="left"/>
    </xf>
    <xf numFmtId="164" fontId="28" fillId="3" borderId="14" xfId="3" applyNumberFormat="1" applyFont="1" applyFill="1" applyBorder="1" applyAlignment="1">
      <alignment horizontal="left"/>
    </xf>
    <xf numFmtId="164" fontId="29" fillId="3" borderId="15" xfId="3" applyNumberFormat="1" applyFont="1" applyFill="1" applyBorder="1"/>
    <xf numFmtId="164" fontId="29" fillId="3" borderId="16" xfId="3" applyNumberFormat="1" applyFont="1" applyFill="1" applyBorder="1" applyAlignment="1">
      <alignment horizontal="center"/>
    </xf>
    <xf numFmtId="164" fontId="29" fillId="3" borderId="17" xfId="3" applyNumberFormat="1" applyFont="1" applyFill="1" applyBorder="1" applyAlignment="1">
      <alignment horizontal="center"/>
    </xf>
    <xf numFmtId="166" fontId="27" fillId="3" borderId="18" xfId="2" applyFont="1" applyFill="1" applyBorder="1" applyAlignment="1">
      <alignment vertical="center"/>
    </xf>
    <xf numFmtId="166" fontId="27" fillId="4" borderId="4" xfId="2" applyFont="1" applyFill="1" applyBorder="1" applyAlignment="1">
      <alignment vertical="center"/>
    </xf>
    <xf numFmtId="166" fontId="27" fillId="5" borderId="4" xfId="2" applyFont="1" applyFill="1" applyBorder="1" applyAlignment="1">
      <alignment vertical="center"/>
    </xf>
    <xf numFmtId="166" fontId="27" fillId="6" borderId="4" xfId="2" applyFont="1" applyFill="1" applyBorder="1" applyAlignment="1">
      <alignment vertical="center"/>
    </xf>
    <xf numFmtId="166" fontId="27" fillId="3" borderId="5" xfId="2" applyFont="1" applyFill="1" applyBorder="1" applyAlignment="1">
      <alignment horizontal="center" vertical="center"/>
    </xf>
    <xf numFmtId="166" fontId="27" fillId="3" borderId="19" xfId="2" applyFont="1" applyFill="1" applyBorder="1" applyAlignment="1">
      <alignment horizontal="center" vertical="center"/>
    </xf>
    <xf numFmtId="14" fontId="26" fillId="0" borderId="20" xfId="2" applyNumberFormat="1" applyFont="1" applyBorder="1" applyAlignment="1">
      <alignment horizontal="left"/>
    </xf>
    <xf numFmtId="167" fontId="30" fillId="0" borderId="6" xfId="2" applyNumberFormat="1" applyFont="1" applyBorder="1" applyAlignment="1">
      <alignment horizontal="left"/>
    </xf>
    <xf numFmtId="167" fontId="27" fillId="0" borderId="7" xfId="2" applyNumberFormat="1" applyFont="1" applyBorder="1" applyAlignment="1">
      <alignment horizontal="center"/>
    </xf>
    <xf numFmtId="167" fontId="30" fillId="8" borderId="6" xfId="2" applyNumberFormat="1" applyFont="1" applyFill="1" applyBorder="1" applyAlignment="1">
      <alignment horizontal="left"/>
    </xf>
    <xf numFmtId="167" fontId="27" fillId="8" borderId="7" xfId="2" applyNumberFormat="1" applyFont="1" applyFill="1" applyBorder="1" applyAlignment="1">
      <alignment horizontal="center"/>
    </xf>
    <xf numFmtId="167" fontId="26" fillId="8" borderId="21" xfId="2" applyNumberFormat="1" applyFont="1" applyFill="1" applyBorder="1" applyAlignment="1">
      <alignment horizontal="right"/>
    </xf>
    <xf numFmtId="167" fontId="26" fillId="8" borderId="6" xfId="2" applyNumberFormat="1" applyFont="1" applyFill="1" applyBorder="1" applyAlignment="1">
      <alignment horizontal="left"/>
    </xf>
    <xf numFmtId="166" fontId="29" fillId="0" borderId="22" xfId="2" applyFont="1" applyBorder="1"/>
    <xf numFmtId="166" fontId="29" fillId="0" borderId="23" xfId="2" applyFont="1" applyBorder="1"/>
    <xf numFmtId="166" fontId="26" fillId="0" borderId="23" xfId="3" applyFont="1" applyBorder="1"/>
    <xf numFmtId="166" fontId="29" fillId="0" borderId="23" xfId="2" applyFont="1" applyBorder="1" applyAlignment="1">
      <alignment horizontal="right"/>
    </xf>
    <xf numFmtId="49" fontId="27" fillId="0" borderId="24" xfId="2" applyNumberFormat="1" applyFont="1" applyBorder="1" applyAlignment="1">
      <alignment horizontal="center"/>
    </xf>
    <xf numFmtId="169" fontId="27" fillId="0" borderId="25" xfId="2" applyNumberFormat="1" applyFont="1" applyBorder="1" applyAlignment="1">
      <alignment horizontal="center"/>
    </xf>
    <xf numFmtId="167" fontId="26" fillId="0" borderId="21" xfId="2" applyNumberFormat="1" applyFont="1" applyFill="1" applyBorder="1" applyAlignment="1">
      <alignment horizontal="right"/>
    </xf>
    <xf numFmtId="14" fontId="5" fillId="0" borderId="20" xfId="2" applyNumberFormat="1" applyFont="1" applyBorder="1" applyAlignment="1">
      <alignment horizontal="left"/>
    </xf>
    <xf numFmtId="2" fontId="5" fillId="0" borderId="10" xfId="1" applyNumberFormat="1" applyFont="1" applyBorder="1"/>
    <xf numFmtId="2" fontId="5" fillId="0" borderId="8" xfId="1" applyNumberFormat="1" applyFont="1" applyBorder="1"/>
    <xf numFmtId="167" fontId="5" fillId="0" borderId="6" xfId="2" applyNumberFormat="1" applyFont="1" applyBorder="1" applyAlignment="1">
      <alignment horizontal="left"/>
    </xf>
    <xf numFmtId="167" fontId="4" fillId="0" borderId="6" xfId="2" applyNumberFormat="1" applyFont="1" applyBorder="1" applyAlignment="1">
      <alignment horizontal="left"/>
    </xf>
    <xf numFmtId="14" fontId="4" fillId="0" borderId="20" xfId="2" applyNumberFormat="1" applyFont="1" applyBorder="1" applyAlignment="1">
      <alignment horizontal="left"/>
    </xf>
    <xf numFmtId="2" fontId="23" fillId="0" borderId="0" xfId="0" applyNumberFormat="1" applyFont="1"/>
    <xf numFmtId="0" fontId="27" fillId="0" borderId="13" xfId="0" applyFont="1" applyBorder="1"/>
    <xf numFmtId="0" fontId="22" fillId="0" borderId="0" xfId="0" applyFont="1" applyAlignment="1">
      <alignment horizontal="center"/>
    </xf>
    <xf numFmtId="2" fontId="2" fillId="0" borderId="8" xfId="1" applyNumberFormat="1" applyFont="1" applyBorder="1"/>
    <xf numFmtId="2" fontId="31" fillId="2" borderId="0" xfId="0" applyNumberFormat="1" applyFont="1" applyFill="1"/>
    <xf numFmtId="2" fontId="22" fillId="0" borderId="0" xfId="0" applyNumberFormat="1" applyFont="1" applyFill="1" applyBorder="1"/>
    <xf numFmtId="2" fontId="42" fillId="0" borderId="0" xfId="0" applyNumberFormat="1" applyFont="1" applyFill="1" applyBorder="1"/>
    <xf numFmtId="165" fontId="26" fillId="0" borderId="0" xfId="1" applyFont="1" applyAlignment="1">
      <alignment horizontal="left"/>
    </xf>
    <xf numFmtId="168" fontId="14" fillId="0" borderId="0" xfId="0" applyNumberFormat="1" applyFont="1" applyAlignment="1">
      <alignment horizontal="left"/>
    </xf>
    <xf numFmtId="0" fontId="26" fillId="0" borderId="0" xfId="0" applyFont="1" applyAlignment="1">
      <alignment horizontal="left" vertical="center"/>
    </xf>
    <xf numFmtId="165" fontId="26" fillId="0" borderId="3" xfId="1" applyFont="1" applyBorder="1" applyAlignment="1">
      <alignment horizontal="left"/>
    </xf>
    <xf numFmtId="165" fontId="27" fillId="0" borderId="0" xfId="1" applyFont="1" applyAlignment="1">
      <alignment horizontal="left"/>
    </xf>
    <xf numFmtId="165" fontId="26" fillId="0" borderId="9" xfId="1" applyFont="1" applyBorder="1" applyAlignment="1">
      <alignment horizontal="left"/>
    </xf>
    <xf numFmtId="165" fontId="26" fillId="0" borderId="11" xfId="1" applyFont="1" applyBorder="1" applyAlignment="1">
      <alignment horizontal="left"/>
    </xf>
    <xf numFmtId="165" fontId="26" fillId="0" borderId="12" xfId="1" applyFont="1" applyBorder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68" fontId="22" fillId="0" borderId="0" xfId="0" applyNumberFormat="1" applyFont="1" applyAlignment="1">
      <alignment horizontal="left"/>
    </xf>
    <xf numFmtId="165" fontId="26" fillId="0" borderId="26" xfId="1" applyFont="1" applyBorder="1" applyAlignment="1">
      <alignment horizontal="left"/>
    </xf>
    <xf numFmtId="14" fontId="27" fillId="0" borderId="0" xfId="0" applyNumberFormat="1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26" fillId="0" borderId="0" xfId="0" applyNumberFormat="1" applyFont="1" applyAlignment="1">
      <alignment horizontal="left"/>
    </xf>
    <xf numFmtId="168" fontId="23" fillId="0" borderId="0" xfId="0" applyNumberFormat="1" applyFont="1" applyAlignment="1">
      <alignment horizontal="left"/>
    </xf>
    <xf numFmtId="14" fontId="22" fillId="0" borderId="0" xfId="0" applyNumberFormat="1" applyFont="1" applyAlignment="1">
      <alignment horizontal="left"/>
    </xf>
    <xf numFmtId="165" fontId="1" fillId="0" borderId="0" xfId="1" applyFont="1"/>
    <xf numFmtId="164" fontId="44" fillId="3" borderId="15" xfId="3" applyNumberFormat="1" applyFont="1" applyFill="1" applyBorder="1"/>
    <xf numFmtId="166" fontId="23" fillId="6" borderId="4" xfId="2" applyFont="1" applyFill="1" applyBorder="1" applyAlignment="1">
      <alignment vertical="center"/>
    </xf>
    <xf numFmtId="167" fontId="1" fillId="0" borderId="6" xfId="2" applyNumberFormat="1" applyFont="1" applyBorder="1" applyAlignment="1">
      <alignment horizontal="left"/>
    </xf>
    <xf numFmtId="167" fontId="1" fillId="8" borderId="6" xfId="2" applyNumberFormat="1" applyFont="1" applyFill="1" applyBorder="1" applyAlignment="1">
      <alignment horizontal="left"/>
    </xf>
    <xf numFmtId="166" fontId="44" fillId="0" borderId="23" xfId="2" applyFont="1" applyBorder="1" applyAlignment="1">
      <alignment horizontal="right"/>
    </xf>
    <xf numFmtId="164" fontId="44" fillId="3" borderId="16" xfId="3" applyNumberFormat="1" applyFont="1" applyFill="1" applyBorder="1" applyAlignment="1">
      <alignment horizontal="center"/>
    </xf>
    <xf numFmtId="166" fontId="23" fillId="3" borderId="5" xfId="2" applyFont="1" applyFill="1" applyBorder="1" applyAlignment="1">
      <alignment horizontal="center" vertical="center"/>
    </xf>
    <xf numFmtId="167" fontId="23" fillId="0" borderId="7" xfId="2" applyNumberFormat="1" applyFont="1" applyBorder="1" applyAlignment="1">
      <alignment horizontal="center"/>
    </xf>
    <xf numFmtId="167" fontId="23" fillId="8" borderId="7" xfId="2" applyNumberFormat="1" applyFont="1" applyFill="1" applyBorder="1" applyAlignment="1">
      <alignment horizontal="center"/>
    </xf>
    <xf numFmtId="166" fontId="45" fillId="0" borderId="0" xfId="2" applyFont="1" applyFill="1"/>
    <xf numFmtId="166" fontId="43" fillId="0" borderId="0" xfId="29" applyFont="1"/>
  </cellXfs>
  <cellStyles count="33">
    <cellStyle name="Excel Built-in Normal" xfId="1" xr:uid="{4D1A001E-3993-4D03-9E70-4AB1780E9DD0}"/>
    <cellStyle name="Excel Built-in Normal 2" xfId="2" xr:uid="{27A7000A-BA76-4FB4-8F95-5DBDCE8ABD5D}"/>
    <cellStyle name="Excel Built-in Normal 3" xfId="4" xr:uid="{08544667-0D36-4B65-977F-2D6A07625761}"/>
    <cellStyle name="Heading" xfId="5" xr:uid="{12EEFEC7-0EEB-4228-A59D-DBDE2A770234}"/>
    <cellStyle name="Heading1" xfId="6" xr:uid="{76F4E62F-DC01-4AA2-83AA-E076C38D9F8F}"/>
    <cellStyle name="Normal" xfId="0" builtinId="0" customBuiltin="1"/>
    <cellStyle name="Normal 10" xfId="7" xr:uid="{E5F25A03-71F7-44F4-B9AF-2F25CA5D9084}"/>
    <cellStyle name="Normal 11" xfId="8" xr:uid="{235130B6-002E-4CDC-9799-A0F12CF045EF}"/>
    <cellStyle name="Normal 12" xfId="9" xr:uid="{93DF94AD-9F57-44A4-A3E0-42F77621B8C5}"/>
    <cellStyle name="Normal 13" xfId="10" xr:uid="{23B8D78E-B790-473E-80D0-D81317DEE476}"/>
    <cellStyle name="Normal 14" xfId="3" xr:uid="{E4B69E2D-BCC1-43BC-8BF0-3278215021D3}"/>
    <cellStyle name="Normal 15" xfId="11" xr:uid="{F0EBC06C-22F4-40CE-AECD-034628D48207}"/>
    <cellStyle name="Normal 16" xfId="12" xr:uid="{F7F9A48A-C2B3-4E82-8129-B24B51C32580}"/>
    <cellStyle name="Normal 17" xfId="13" xr:uid="{DFA4CCD5-BCFE-46D6-B52B-D5366C0988E8}"/>
    <cellStyle name="Normal 18" xfId="14" xr:uid="{2DC16C4A-7E8D-4FB3-A1E7-F56B4559FDFA}"/>
    <cellStyle name="Normal 19" xfId="15" xr:uid="{7AAA41EB-0D64-4786-9BC1-90FA4301FEB8}"/>
    <cellStyle name="Normal 2" xfId="16" xr:uid="{5B802749-8ED1-40C5-BC51-A02CE5AB64FC}"/>
    <cellStyle name="Normal 20" xfId="27" xr:uid="{26C9D2CF-0176-444D-96DC-B14DA1BB24D5}"/>
    <cellStyle name="Normal 21" xfId="29" xr:uid="{F5943684-E967-4AA9-897B-E376BA943E7A}"/>
    <cellStyle name="Normal 22" xfId="30" xr:uid="{437C7154-D9D7-4956-A877-62044A2E8232}"/>
    <cellStyle name="Normal 23" xfId="28" xr:uid="{A00726C1-AD91-43A6-9AB4-49A3420FC7F5}"/>
    <cellStyle name="Normal 24" xfId="31" xr:uid="{0945F2EC-3358-430D-A793-1E849F107E2D}"/>
    <cellStyle name="Normal 25" xfId="32" xr:uid="{056D8FF6-9C95-44C1-8CB3-23CFD883237C}"/>
    <cellStyle name="Normal 3" xfId="17" xr:uid="{06DE59D0-E6DC-4DA1-A47E-508302687B63}"/>
    <cellStyle name="Normal 4" xfId="18" xr:uid="{B7FB296A-19B6-42B9-85EC-2D91E2612E77}"/>
    <cellStyle name="Normal 5" xfId="19" xr:uid="{D9095FA5-BC4B-4E2E-B845-BB6313C2C2E9}"/>
    <cellStyle name="Normal 6" xfId="20" xr:uid="{F8FDDB38-A19D-4420-B527-D0628B187A1D}"/>
    <cellStyle name="Normal 7" xfId="21" xr:uid="{5C017F2E-EAB5-4E0C-9C40-DAF1AB327B34}"/>
    <cellStyle name="Normal 8" xfId="22" xr:uid="{576381F6-8D86-4A95-8BA6-E325173E3BF9}"/>
    <cellStyle name="Normal 9" xfId="23" xr:uid="{22831E15-5590-47C0-AA53-59D4BE36AE7E}"/>
    <cellStyle name="Pourcentage 2" xfId="24" xr:uid="{2753EAE3-D64F-44D6-A940-30F0EE12DAEB}"/>
    <cellStyle name="Result" xfId="25" xr:uid="{39618616-D723-4866-B5D6-FDDDB157EA34}"/>
    <cellStyle name="Result2" xfId="26" xr:uid="{1423B461-D119-48D6-91DB-11DAF41C78D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EE1A-6587-41B1-B329-1D8A022ACD3C}">
  <sheetPr>
    <pageSetUpPr fitToPage="1"/>
  </sheetPr>
  <dimension ref="A1:AAK93"/>
  <sheetViews>
    <sheetView workbookViewId="0">
      <pane xSplit="7" ySplit="3" topLeftCell="BU22" activePane="bottomRight" state="frozen"/>
      <selection pane="topRight" activeCell="H1" sqref="H1"/>
      <selection pane="bottomLeft" activeCell="A4" sqref="A4"/>
      <selection pane="bottomRight" activeCell="BZ35" sqref="BZ35"/>
    </sheetView>
  </sheetViews>
  <sheetFormatPr baseColWidth="10" defaultRowHeight="15" x14ac:dyDescent="0.25"/>
  <cols>
    <col min="1" max="1" width="12.875" style="330" customWidth="1"/>
    <col min="2" max="4" width="7.5" style="2" customWidth="1"/>
    <col min="5" max="5" width="7.5" style="63" customWidth="1"/>
    <col min="6" max="6" width="7.5" style="73" customWidth="1"/>
    <col min="7" max="7" width="9.125" style="8" customWidth="1"/>
    <col min="8" max="16" width="11" style="12" customWidth="1"/>
    <col min="17" max="17" width="11" style="341" customWidth="1"/>
    <col min="18" max="22" width="11" style="12" customWidth="1"/>
    <col min="23" max="23" width="11" style="341" customWidth="1"/>
    <col min="24" max="28" width="11" style="12" customWidth="1"/>
    <col min="29" max="29" width="11" style="341" customWidth="1"/>
    <col min="30" max="34" width="11" style="12" customWidth="1"/>
    <col min="35" max="35" width="11" style="341" customWidth="1"/>
    <col min="36" max="40" width="11" style="12" customWidth="1"/>
    <col min="41" max="41" width="11" style="341" customWidth="1"/>
    <col min="42" max="46" width="11" style="12" customWidth="1"/>
    <col min="47" max="47" width="11" style="341" customWidth="1"/>
    <col min="48" max="52" width="11" style="12" customWidth="1"/>
    <col min="53" max="53" width="11" style="341" customWidth="1"/>
    <col min="54" max="58" width="11" style="12" customWidth="1"/>
    <col min="59" max="59" width="11" style="341" customWidth="1"/>
    <col min="60" max="64" width="11" style="12" customWidth="1"/>
    <col min="65" max="65" width="11" style="341" customWidth="1"/>
    <col min="66" max="70" width="11" style="12" customWidth="1"/>
    <col min="71" max="71" width="11" style="341" customWidth="1"/>
    <col min="72" max="76" width="11" style="12" customWidth="1"/>
    <col min="77" max="78" width="11" style="341" customWidth="1"/>
    <col min="79" max="713" width="11" style="12" customWidth="1"/>
    <col min="714" max="714" width="11" style="2" customWidth="1"/>
    <col min="715" max="16384" width="11" style="2"/>
  </cols>
  <sheetData>
    <row r="1" spans="1:79" ht="24" thickBot="1" x14ac:dyDescent="0.3">
      <c r="A1" s="1" t="s">
        <v>0</v>
      </c>
      <c r="B1" s="96">
        <v>1</v>
      </c>
    </row>
    <row r="2" spans="1:79" s="12" customFormat="1" ht="30.75" customHeight="1" thickBot="1" x14ac:dyDescent="0.35">
      <c r="A2" s="324" t="s">
        <v>19</v>
      </c>
      <c r="C2" s="2"/>
      <c r="D2" s="2"/>
      <c r="E2" s="63"/>
      <c r="F2" s="73"/>
      <c r="G2" s="57"/>
      <c r="H2" s="24" t="s">
        <v>24</v>
      </c>
      <c r="I2" s="25" t="s">
        <v>25</v>
      </c>
      <c r="J2" s="25"/>
      <c r="K2" s="25"/>
      <c r="L2" s="26"/>
      <c r="M2" s="27"/>
      <c r="N2" s="24" t="s">
        <v>24</v>
      </c>
      <c r="O2" s="25" t="s">
        <v>46</v>
      </c>
      <c r="P2" s="25"/>
      <c r="Q2" s="342"/>
      <c r="R2" s="26"/>
      <c r="S2" s="27"/>
      <c r="T2" s="24" t="s">
        <v>24</v>
      </c>
      <c r="U2" s="25" t="s">
        <v>9</v>
      </c>
      <c r="V2" s="25"/>
      <c r="W2" s="342"/>
      <c r="X2" s="26"/>
      <c r="Y2" s="27"/>
      <c r="Z2" s="115" t="s">
        <v>24</v>
      </c>
      <c r="AA2" s="116" t="s">
        <v>1</v>
      </c>
      <c r="AB2" s="116"/>
      <c r="AC2" s="342"/>
      <c r="AD2" s="117"/>
      <c r="AE2" s="118"/>
      <c r="AF2" s="207" t="s">
        <v>24</v>
      </c>
      <c r="AG2" s="208" t="s">
        <v>2</v>
      </c>
      <c r="AH2" s="208"/>
      <c r="AI2" s="342"/>
      <c r="AJ2" s="209"/>
      <c r="AK2" s="210"/>
      <c r="AL2" s="207" t="s">
        <v>24</v>
      </c>
      <c r="AM2" s="208" t="s">
        <v>85</v>
      </c>
      <c r="AN2" s="208"/>
      <c r="AO2" s="342"/>
      <c r="AP2" s="209"/>
      <c r="AQ2" s="210"/>
      <c r="AR2" s="207" t="s">
        <v>24</v>
      </c>
      <c r="AS2" s="208" t="s">
        <v>3</v>
      </c>
      <c r="AT2" s="208"/>
      <c r="AU2" s="342"/>
      <c r="AV2" s="209"/>
      <c r="AW2" s="210"/>
      <c r="AX2" s="207" t="s">
        <v>24</v>
      </c>
      <c r="AY2" s="208" t="s">
        <v>105</v>
      </c>
      <c r="AZ2" s="208"/>
      <c r="BA2" s="342"/>
      <c r="BB2" s="209"/>
      <c r="BC2" s="210"/>
      <c r="BD2" s="207" t="s">
        <v>24</v>
      </c>
      <c r="BE2" s="208" t="s">
        <v>116</v>
      </c>
      <c r="BF2" s="208"/>
      <c r="BG2" s="342"/>
      <c r="BH2" s="209"/>
      <c r="BI2" s="210"/>
      <c r="BJ2" s="207" t="s">
        <v>24</v>
      </c>
      <c r="BK2" s="208" t="s">
        <v>123</v>
      </c>
      <c r="BL2" s="208"/>
      <c r="BM2" s="342"/>
      <c r="BN2" s="209"/>
      <c r="BO2" s="210"/>
      <c r="BP2" s="285" t="s">
        <v>24</v>
      </c>
      <c r="BQ2" s="286" t="s">
        <v>152</v>
      </c>
      <c r="BR2" s="286"/>
      <c r="BS2" s="342"/>
      <c r="BT2" s="287"/>
      <c r="BU2" s="288"/>
      <c r="BV2" s="285" t="s">
        <v>24</v>
      </c>
      <c r="BW2" s="286" t="s">
        <v>160</v>
      </c>
      <c r="BX2" s="286"/>
      <c r="BY2" s="342"/>
      <c r="BZ2" s="347"/>
      <c r="CA2" s="288"/>
    </row>
    <row r="3" spans="1:79" s="12" customFormat="1" ht="15.75" thickBot="1" x14ac:dyDescent="0.3">
      <c r="A3" s="325"/>
      <c r="B3" s="9" t="s">
        <v>4</v>
      </c>
      <c r="C3" s="10" t="s">
        <v>5</v>
      </c>
      <c r="D3" s="11" t="s">
        <v>6</v>
      </c>
      <c r="E3" s="64"/>
      <c r="F3" s="11" t="s">
        <v>6</v>
      </c>
      <c r="G3" s="74"/>
      <c r="H3" s="28" t="s">
        <v>26</v>
      </c>
      <c r="I3" s="29" t="s">
        <v>34</v>
      </c>
      <c r="J3" s="30" t="s">
        <v>27</v>
      </c>
      <c r="K3" s="31" t="s">
        <v>28</v>
      </c>
      <c r="L3" s="32" t="s">
        <v>29</v>
      </c>
      <c r="M3" s="33" t="s">
        <v>30</v>
      </c>
      <c r="N3" s="28" t="s">
        <v>26</v>
      </c>
      <c r="O3" s="29" t="s">
        <v>34</v>
      </c>
      <c r="P3" s="30" t="s">
        <v>27</v>
      </c>
      <c r="Q3" s="343" t="s">
        <v>28</v>
      </c>
      <c r="R3" s="32" t="s">
        <v>29</v>
      </c>
      <c r="S3" s="33" t="s">
        <v>30</v>
      </c>
      <c r="T3" s="28" t="s">
        <v>26</v>
      </c>
      <c r="U3" s="29" t="s">
        <v>34</v>
      </c>
      <c r="V3" s="30" t="s">
        <v>27</v>
      </c>
      <c r="W3" s="343" t="s">
        <v>28</v>
      </c>
      <c r="X3" s="32" t="s">
        <v>29</v>
      </c>
      <c r="Y3" s="33" t="s">
        <v>30</v>
      </c>
      <c r="Z3" s="119" t="s">
        <v>26</v>
      </c>
      <c r="AA3" s="120" t="s">
        <v>34</v>
      </c>
      <c r="AB3" s="121" t="s">
        <v>27</v>
      </c>
      <c r="AC3" s="343" t="s">
        <v>28</v>
      </c>
      <c r="AD3" s="122" t="s">
        <v>29</v>
      </c>
      <c r="AE3" s="123" t="s">
        <v>30</v>
      </c>
      <c r="AF3" s="211" t="s">
        <v>26</v>
      </c>
      <c r="AG3" s="212" t="s">
        <v>34</v>
      </c>
      <c r="AH3" s="213" t="s">
        <v>27</v>
      </c>
      <c r="AI3" s="343" t="s">
        <v>28</v>
      </c>
      <c r="AJ3" s="215" t="s">
        <v>29</v>
      </c>
      <c r="AK3" s="216" t="s">
        <v>30</v>
      </c>
      <c r="AL3" s="211" t="s">
        <v>26</v>
      </c>
      <c r="AM3" s="212" t="s">
        <v>34</v>
      </c>
      <c r="AN3" s="213" t="s">
        <v>27</v>
      </c>
      <c r="AO3" s="343" t="s">
        <v>28</v>
      </c>
      <c r="AP3" s="215" t="s">
        <v>29</v>
      </c>
      <c r="AQ3" s="216" t="s">
        <v>30</v>
      </c>
      <c r="AR3" s="211" t="s">
        <v>26</v>
      </c>
      <c r="AS3" s="212" t="s">
        <v>34</v>
      </c>
      <c r="AT3" s="213" t="s">
        <v>27</v>
      </c>
      <c r="AU3" s="343" t="s">
        <v>28</v>
      </c>
      <c r="AV3" s="215" t="s">
        <v>29</v>
      </c>
      <c r="AW3" s="216" t="s">
        <v>30</v>
      </c>
      <c r="AX3" s="211" t="s">
        <v>26</v>
      </c>
      <c r="AY3" s="212" t="s">
        <v>34</v>
      </c>
      <c r="AZ3" s="213" t="s">
        <v>27</v>
      </c>
      <c r="BA3" s="343" t="s">
        <v>28</v>
      </c>
      <c r="BB3" s="215" t="s">
        <v>29</v>
      </c>
      <c r="BC3" s="216" t="s">
        <v>30</v>
      </c>
      <c r="BD3" s="211" t="s">
        <v>26</v>
      </c>
      <c r="BE3" s="212" t="s">
        <v>34</v>
      </c>
      <c r="BF3" s="213" t="s">
        <v>27</v>
      </c>
      <c r="BG3" s="343" t="s">
        <v>28</v>
      </c>
      <c r="BH3" s="215" t="s">
        <v>29</v>
      </c>
      <c r="BI3" s="216" t="s">
        <v>30</v>
      </c>
      <c r="BJ3" s="211" t="s">
        <v>26</v>
      </c>
      <c r="BK3" s="212" t="s">
        <v>34</v>
      </c>
      <c r="BL3" s="213" t="s">
        <v>27</v>
      </c>
      <c r="BM3" s="343" t="s">
        <v>28</v>
      </c>
      <c r="BN3" s="215" t="s">
        <v>29</v>
      </c>
      <c r="BO3" s="216" t="s">
        <v>30</v>
      </c>
      <c r="BP3" s="289" t="s">
        <v>26</v>
      </c>
      <c r="BQ3" s="290" t="s">
        <v>34</v>
      </c>
      <c r="BR3" s="291" t="s">
        <v>27</v>
      </c>
      <c r="BS3" s="343" t="s">
        <v>28</v>
      </c>
      <c r="BT3" s="293" t="s">
        <v>29</v>
      </c>
      <c r="BU3" s="294" t="s">
        <v>30</v>
      </c>
      <c r="BV3" s="289" t="s">
        <v>26</v>
      </c>
      <c r="BW3" s="290" t="s">
        <v>34</v>
      </c>
      <c r="BX3" s="291" t="s">
        <v>27</v>
      </c>
      <c r="BY3" s="343" t="s">
        <v>28</v>
      </c>
      <c r="BZ3" s="348" t="s">
        <v>29</v>
      </c>
      <c r="CA3" s="294" t="s">
        <v>30</v>
      </c>
    </row>
    <row r="4" spans="1:79" s="12" customFormat="1" x14ac:dyDescent="0.25">
      <c r="A4" s="326" t="s">
        <v>39</v>
      </c>
      <c r="B4" s="23"/>
      <c r="C4" s="23"/>
      <c r="D4" s="23">
        <v>0</v>
      </c>
      <c r="E4" s="66"/>
      <c r="F4" s="66">
        <f>D4</f>
        <v>0</v>
      </c>
      <c r="G4" s="8"/>
      <c r="H4" s="34">
        <v>44197</v>
      </c>
      <c r="I4" s="35"/>
      <c r="J4" s="36"/>
      <c r="K4" s="36"/>
      <c r="L4" s="37"/>
      <c r="M4" s="38" t="s">
        <v>31</v>
      </c>
      <c r="N4" s="34">
        <v>44228</v>
      </c>
      <c r="O4" s="35">
        <v>0.29166666666666669</v>
      </c>
      <c r="P4" s="92">
        <v>0.73958333333333337</v>
      </c>
      <c r="Q4" s="344">
        <v>4.1666666666666664E-2</v>
      </c>
      <c r="R4" s="37">
        <f>P4-O4-Q4</f>
        <v>0.40625</v>
      </c>
      <c r="S4" s="42"/>
      <c r="T4" s="34">
        <v>44256</v>
      </c>
      <c r="U4" s="35">
        <v>0.29166666666666669</v>
      </c>
      <c r="V4" s="36">
        <v>0.6875</v>
      </c>
      <c r="W4" s="344">
        <v>4.1666666666666664E-2</v>
      </c>
      <c r="X4" s="37">
        <f>V4-U4-W4</f>
        <v>0.35416666666666663</v>
      </c>
      <c r="Y4" s="42"/>
      <c r="Z4" s="124">
        <v>44287</v>
      </c>
      <c r="AA4" s="125">
        <v>0.29166666666666669</v>
      </c>
      <c r="AB4" s="92">
        <v>0.72916666666666663</v>
      </c>
      <c r="AC4" s="344">
        <v>4.1666666666666664E-2</v>
      </c>
      <c r="AD4" s="127">
        <f>AB4-AA4-AC4</f>
        <v>0.39583333333333326</v>
      </c>
      <c r="AE4" s="138"/>
      <c r="AF4" s="217">
        <v>44317</v>
      </c>
      <c r="AG4" s="222"/>
      <c r="AH4" s="223"/>
      <c r="AI4" s="345"/>
      <c r="AJ4" s="224"/>
      <c r="AK4" s="225"/>
      <c r="AL4" s="217">
        <v>44348</v>
      </c>
      <c r="AM4" s="218">
        <v>0.29166666666666669</v>
      </c>
      <c r="AN4" s="92">
        <v>0.64583333333333337</v>
      </c>
      <c r="AO4" s="344">
        <v>1.0416666666666666E-2</v>
      </c>
      <c r="AP4" s="219">
        <f t="shared" ref="AP4:AP5" si="0">AN4-AM4-AO4</f>
        <v>0.34375</v>
      </c>
      <c r="AQ4" s="220"/>
      <c r="AR4" s="217">
        <v>44378</v>
      </c>
      <c r="AS4" s="218">
        <v>0.29166666666666669</v>
      </c>
      <c r="AT4" s="92">
        <v>0.65625</v>
      </c>
      <c r="AU4" s="344">
        <v>4.1666666666666664E-2</v>
      </c>
      <c r="AV4" s="219">
        <f>AT4-AS4-AU4</f>
        <v>0.32291666666666663</v>
      </c>
      <c r="AW4" s="220"/>
      <c r="AX4" s="217">
        <v>44409</v>
      </c>
      <c r="AY4" s="222"/>
      <c r="AZ4" s="223"/>
      <c r="BA4" s="345"/>
      <c r="BB4" s="224"/>
      <c r="BC4" s="225"/>
      <c r="BD4" s="217">
        <v>44440</v>
      </c>
      <c r="BE4" s="218">
        <v>0.29166666666666669</v>
      </c>
      <c r="BF4" s="92">
        <v>0.5</v>
      </c>
      <c r="BG4" s="344"/>
      <c r="BH4" s="219">
        <f t="shared" ref="BH4" si="1">BF4-BE4-BG4</f>
        <v>0.20833333333333331</v>
      </c>
      <c r="BI4" s="220"/>
      <c r="BJ4" s="217">
        <v>44470</v>
      </c>
      <c r="BK4" s="218">
        <v>0.29166666666666669</v>
      </c>
      <c r="BL4" s="92">
        <v>0.72916666666666663</v>
      </c>
      <c r="BM4" s="344">
        <v>4.1666666666666664E-2</v>
      </c>
      <c r="BN4" s="219">
        <f t="shared" ref="BN4" si="2">BL4-BK4-BM4</f>
        <v>0.39583333333333326</v>
      </c>
      <c r="BO4" s="220"/>
      <c r="BP4" s="295">
        <v>44501</v>
      </c>
      <c r="BQ4" s="296">
        <v>0.29166666666666669</v>
      </c>
      <c r="BR4" s="183">
        <v>0.6875</v>
      </c>
      <c r="BS4" s="344">
        <v>4.1666666666666664E-2</v>
      </c>
      <c r="BT4" s="297">
        <f>BR4-BQ4-BS4</f>
        <v>0.35416666666666663</v>
      </c>
      <c r="BU4" s="221" t="s">
        <v>79</v>
      </c>
      <c r="BV4" s="295">
        <v>44531</v>
      </c>
      <c r="BW4" s="296">
        <v>0.29166666666666669</v>
      </c>
      <c r="BX4" s="92">
        <v>0.72916666666666663</v>
      </c>
      <c r="BY4" s="344">
        <v>4.1666666666666664E-2</v>
      </c>
      <c r="BZ4" s="349">
        <f t="shared" ref="BZ4" si="3">BX4-BW4-BY4</f>
        <v>0.39583333333333326</v>
      </c>
      <c r="CA4" s="220"/>
    </row>
    <row r="5" spans="1:79" s="12" customFormat="1" ht="15.75" thickBot="1" x14ac:dyDescent="0.3">
      <c r="A5" s="322"/>
      <c r="B5" s="13"/>
      <c r="C5" s="13"/>
      <c r="D5" s="13"/>
      <c r="E5" s="65"/>
      <c r="F5" s="66"/>
      <c r="G5" s="8"/>
      <c r="H5" s="34">
        <v>44198</v>
      </c>
      <c r="I5" s="39"/>
      <c r="J5" s="40"/>
      <c r="K5" s="40"/>
      <c r="L5" s="41"/>
      <c r="M5" s="49"/>
      <c r="N5" s="34">
        <v>44229</v>
      </c>
      <c r="O5" s="35">
        <v>0.29166666666666669</v>
      </c>
      <c r="P5" s="36">
        <v>0.6875</v>
      </c>
      <c r="Q5" s="344">
        <v>2.0833333333333332E-2</v>
      </c>
      <c r="R5" s="37">
        <f t="shared" ref="R5:R7" si="4">P5-O5-Q5</f>
        <v>0.375</v>
      </c>
      <c r="S5" s="42"/>
      <c r="T5" s="34">
        <v>44257</v>
      </c>
      <c r="U5" s="35">
        <v>0.29166666666666669</v>
      </c>
      <c r="V5" s="92">
        <v>0.71875</v>
      </c>
      <c r="W5" s="344">
        <v>4.1666666666666664E-2</v>
      </c>
      <c r="X5" s="37">
        <f t="shared" ref="X5:X7" si="5">V5-U5-W5</f>
        <v>0.38541666666666663</v>
      </c>
      <c r="Y5" s="42"/>
      <c r="Z5" s="124">
        <v>44288</v>
      </c>
      <c r="AA5" s="125"/>
      <c r="AB5" s="126"/>
      <c r="AC5" s="344"/>
      <c r="AD5" s="127"/>
      <c r="AE5" s="139" t="s">
        <v>31</v>
      </c>
      <c r="AF5" s="217">
        <v>44318</v>
      </c>
      <c r="AG5" s="222"/>
      <c r="AH5" s="223"/>
      <c r="AI5" s="345"/>
      <c r="AJ5" s="224"/>
      <c r="AK5" s="225"/>
      <c r="AL5" s="217">
        <v>44349</v>
      </c>
      <c r="AM5" s="218">
        <v>0.29166666666666669</v>
      </c>
      <c r="AN5" s="92">
        <v>0.64583333333333337</v>
      </c>
      <c r="AO5" s="344">
        <v>2.0833333333333332E-2</v>
      </c>
      <c r="AP5" s="219">
        <f t="shared" si="0"/>
        <v>0.33333333333333337</v>
      </c>
      <c r="AQ5" s="220"/>
      <c r="AR5" s="217">
        <v>44379</v>
      </c>
      <c r="AS5" s="218">
        <v>0.29166666666666669</v>
      </c>
      <c r="AT5" s="92">
        <v>0.64583333333333337</v>
      </c>
      <c r="AU5" s="344">
        <v>2.0833333333333332E-2</v>
      </c>
      <c r="AV5" s="219">
        <f t="shared" ref="AV5" si="6">AT5-AS5-AU5</f>
        <v>0.33333333333333337</v>
      </c>
      <c r="AW5" s="220"/>
      <c r="AX5" s="217">
        <v>44410</v>
      </c>
      <c r="AY5" s="218">
        <v>0.29166666666666669</v>
      </c>
      <c r="AZ5" s="183">
        <v>0.70833333333333337</v>
      </c>
      <c r="BA5" s="344">
        <v>4.1666666666666664E-2</v>
      </c>
      <c r="BB5" s="219">
        <f>AZ5-AY5-BA5</f>
        <v>0.375</v>
      </c>
      <c r="BC5" s="220"/>
      <c r="BD5" s="217">
        <v>44441</v>
      </c>
      <c r="BE5" s="218">
        <v>0.29166666666666669</v>
      </c>
      <c r="BF5" s="92">
        <v>0.66666666666666663</v>
      </c>
      <c r="BG5" s="344">
        <v>4.1666666666666664E-2</v>
      </c>
      <c r="BH5" s="219">
        <f>BF5-BE5-BG5</f>
        <v>0.33333333333333326</v>
      </c>
      <c r="BI5" s="220"/>
      <c r="BJ5" s="217">
        <v>44471</v>
      </c>
      <c r="BK5" s="222"/>
      <c r="BL5" s="223"/>
      <c r="BM5" s="345"/>
      <c r="BN5" s="224"/>
      <c r="BO5" s="225"/>
      <c r="BP5" s="295">
        <v>44502</v>
      </c>
      <c r="BQ5" s="296">
        <v>0.29166666666666669</v>
      </c>
      <c r="BR5" s="183">
        <v>0.6875</v>
      </c>
      <c r="BS5" s="344">
        <v>4.1666666666666664E-2</v>
      </c>
      <c r="BT5" s="297">
        <f t="shared" ref="BT5:BT6" si="7">BR5-BQ5-BS5</f>
        <v>0.35416666666666663</v>
      </c>
      <c r="BU5" s="221" t="s">
        <v>79</v>
      </c>
      <c r="BV5" s="295">
        <v>44532</v>
      </c>
      <c r="BW5" s="296">
        <v>0.29166666666666669</v>
      </c>
      <c r="BX5" s="183">
        <v>0.6875</v>
      </c>
      <c r="BY5" s="344">
        <v>2.0833333333333332E-2</v>
      </c>
      <c r="BZ5" s="349">
        <f>BX5-BW5-BY5</f>
        <v>0.375</v>
      </c>
      <c r="CA5" s="220"/>
    </row>
    <row r="6" spans="1:79" s="12" customFormat="1" x14ac:dyDescent="0.25">
      <c r="A6" s="327" t="s">
        <v>7</v>
      </c>
      <c r="B6" s="14">
        <v>170</v>
      </c>
      <c r="C6" s="15">
        <v>158</v>
      </c>
      <c r="D6" s="15">
        <f t="shared" ref="D6:D17" si="8">C6-B6</f>
        <v>-12</v>
      </c>
      <c r="E6" s="67"/>
      <c r="F6" s="82">
        <f>D6+E6</f>
        <v>-12</v>
      </c>
      <c r="G6" s="57"/>
      <c r="H6" s="34">
        <v>44199</v>
      </c>
      <c r="I6" s="39"/>
      <c r="J6" s="40"/>
      <c r="K6" s="40"/>
      <c r="L6" s="41"/>
      <c r="M6" s="49"/>
      <c r="N6" s="34">
        <v>44230</v>
      </c>
      <c r="O6" s="35">
        <v>0.29166666666666669</v>
      </c>
      <c r="P6" s="92">
        <v>0.73958333333333337</v>
      </c>
      <c r="Q6" s="344">
        <v>4.1666666666666664E-2</v>
      </c>
      <c r="R6" s="37">
        <f t="shared" si="4"/>
        <v>0.40625</v>
      </c>
      <c r="S6" s="42"/>
      <c r="T6" s="34">
        <v>44258</v>
      </c>
      <c r="U6" s="35">
        <v>0.29166666666666669</v>
      </c>
      <c r="V6" s="92">
        <v>0.67708333333333337</v>
      </c>
      <c r="W6" s="344">
        <v>4.1666666666666664E-2</v>
      </c>
      <c r="X6" s="37">
        <f t="shared" si="5"/>
        <v>0.34375</v>
      </c>
      <c r="Y6" s="42"/>
      <c r="Z6" s="124">
        <v>44289</v>
      </c>
      <c r="AA6" s="128"/>
      <c r="AB6" s="131"/>
      <c r="AC6" s="345"/>
      <c r="AD6" s="129"/>
      <c r="AE6" s="130"/>
      <c r="AF6" s="217">
        <v>44319</v>
      </c>
      <c r="AG6" s="218">
        <v>0.29166666666666669</v>
      </c>
      <c r="AH6" s="92">
        <v>0.66666666666666663</v>
      </c>
      <c r="AI6" s="344">
        <v>3.125E-2</v>
      </c>
      <c r="AJ6" s="219">
        <f>AH6-AG6-AI6</f>
        <v>0.34374999999999994</v>
      </c>
      <c r="AK6" s="220"/>
      <c r="AL6" s="217">
        <v>44350</v>
      </c>
      <c r="AM6" s="218">
        <v>0.29166666666666669</v>
      </c>
      <c r="AN6" s="92">
        <v>0.625</v>
      </c>
      <c r="AO6" s="344">
        <v>2.0833333333333332E-2</v>
      </c>
      <c r="AP6" s="219">
        <f>AN6-AM6-AO6</f>
        <v>0.3125</v>
      </c>
      <c r="AQ6" s="220"/>
      <c r="AR6" s="217">
        <v>44380</v>
      </c>
      <c r="AS6" s="222"/>
      <c r="AT6" s="223"/>
      <c r="AU6" s="345"/>
      <c r="AV6" s="224"/>
      <c r="AW6" s="225"/>
      <c r="AX6" s="217">
        <v>44411</v>
      </c>
      <c r="AY6" s="218">
        <v>0.29166666666666669</v>
      </c>
      <c r="AZ6" s="92">
        <v>0.64583333333333337</v>
      </c>
      <c r="BA6" s="344">
        <v>4.1666666666666664E-2</v>
      </c>
      <c r="BB6" s="219">
        <f t="shared" ref="BB6:BB7" si="9">AZ6-AY6-BA6</f>
        <v>0.3125</v>
      </c>
      <c r="BC6" s="220"/>
      <c r="BD6" s="217">
        <v>44442</v>
      </c>
      <c r="BE6" s="218">
        <v>0.29166666666666669</v>
      </c>
      <c r="BF6" s="92">
        <v>0.625</v>
      </c>
      <c r="BG6" s="344">
        <v>2.0833333333333332E-2</v>
      </c>
      <c r="BH6" s="219">
        <f t="shared" ref="BH6" si="10">BF6-BE6-BG6</f>
        <v>0.3125</v>
      </c>
      <c r="BI6" s="220"/>
      <c r="BJ6" s="217">
        <v>44472</v>
      </c>
      <c r="BK6" s="222"/>
      <c r="BL6" s="223"/>
      <c r="BM6" s="345"/>
      <c r="BN6" s="224"/>
      <c r="BO6" s="225"/>
      <c r="BP6" s="295">
        <v>44503</v>
      </c>
      <c r="BQ6" s="296">
        <v>0.29166666666666669</v>
      </c>
      <c r="BR6" s="183">
        <v>0.6875</v>
      </c>
      <c r="BS6" s="344">
        <v>4.1666666666666664E-2</v>
      </c>
      <c r="BT6" s="297">
        <f t="shared" si="7"/>
        <v>0.35416666666666663</v>
      </c>
      <c r="BU6" s="221" t="s">
        <v>79</v>
      </c>
      <c r="BV6" s="295">
        <v>44533</v>
      </c>
      <c r="BW6" s="296">
        <v>0.29166666666666669</v>
      </c>
      <c r="BX6" s="92">
        <v>0.60416666666666663</v>
      </c>
      <c r="BY6" s="344">
        <v>2.0833333333333332E-2</v>
      </c>
      <c r="BZ6" s="349">
        <f t="shared" ref="BZ6" si="11">BX6-BW6-BY6</f>
        <v>0.29166666666666663</v>
      </c>
      <c r="CA6" s="220"/>
    </row>
    <row r="7" spans="1:79" s="12" customFormat="1" x14ac:dyDescent="0.25">
      <c r="A7" s="328" t="s">
        <v>8</v>
      </c>
      <c r="B7" s="14">
        <v>170</v>
      </c>
      <c r="C7" s="15">
        <v>189</v>
      </c>
      <c r="D7" s="15">
        <f t="shared" si="8"/>
        <v>19</v>
      </c>
      <c r="E7" s="67"/>
      <c r="F7" s="82">
        <f t="shared" ref="F7:F17" si="12">D7+E7</f>
        <v>19</v>
      </c>
      <c r="G7" s="8"/>
      <c r="H7" s="34">
        <v>44200</v>
      </c>
      <c r="I7" s="35">
        <v>0.29166666666666669</v>
      </c>
      <c r="J7" s="36">
        <v>0.6875</v>
      </c>
      <c r="K7" s="36">
        <v>2.0833333333333332E-2</v>
      </c>
      <c r="L7" s="37">
        <f>J7-I7-K7</f>
        <v>0.375</v>
      </c>
      <c r="M7" s="42"/>
      <c r="N7" s="34">
        <v>44231</v>
      </c>
      <c r="O7" s="35">
        <v>0.29166666666666669</v>
      </c>
      <c r="P7" s="36">
        <v>0.6875</v>
      </c>
      <c r="Q7" s="344">
        <v>4.1666666666666664E-2</v>
      </c>
      <c r="R7" s="37">
        <f t="shared" si="4"/>
        <v>0.35416666666666663</v>
      </c>
      <c r="S7" s="42"/>
      <c r="T7" s="34">
        <v>44259</v>
      </c>
      <c r="U7" s="35">
        <v>0.29166666666666669</v>
      </c>
      <c r="V7" s="92">
        <v>0.72916666666666663</v>
      </c>
      <c r="W7" s="344">
        <v>4.1666666666666664E-2</v>
      </c>
      <c r="X7" s="37">
        <f t="shared" si="5"/>
        <v>0.39583333333333326</v>
      </c>
      <c r="Y7" s="42"/>
      <c r="Z7" s="124">
        <v>44290</v>
      </c>
      <c r="AA7" s="128"/>
      <c r="AB7" s="131"/>
      <c r="AC7" s="345"/>
      <c r="AD7" s="129"/>
      <c r="AE7" s="130"/>
      <c r="AF7" s="217">
        <v>44320</v>
      </c>
      <c r="AG7" s="218">
        <v>0.29166666666666669</v>
      </c>
      <c r="AH7" s="92">
        <v>0.71875</v>
      </c>
      <c r="AI7" s="344">
        <v>4.1666666666666664E-2</v>
      </c>
      <c r="AJ7" s="219">
        <f t="shared" ref="AJ7:AJ9" si="13">AH7-AG7-AI7</f>
        <v>0.38541666666666663</v>
      </c>
      <c r="AK7" s="220"/>
      <c r="AL7" s="217">
        <v>44351</v>
      </c>
      <c r="AM7" s="218">
        <v>0.29166666666666669</v>
      </c>
      <c r="AN7" s="92">
        <v>0.625</v>
      </c>
      <c r="AO7" s="344">
        <v>4.1666666666666664E-2</v>
      </c>
      <c r="AP7" s="219">
        <f t="shared" ref="AP7" si="14">AN7-AM7-AO7</f>
        <v>0.29166666666666663</v>
      </c>
      <c r="AQ7" s="220"/>
      <c r="AR7" s="217">
        <v>44381</v>
      </c>
      <c r="AS7" s="222"/>
      <c r="AT7" s="223"/>
      <c r="AU7" s="345"/>
      <c r="AV7" s="224"/>
      <c r="AW7" s="225"/>
      <c r="AX7" s="217">
        <v>44412</v>
      </c>
      <c r="AY7" s="92">
        <v>0.41666666666666669</v>
      </c>
      <c r="AZ7" s="183">
        <v>0.6875</v>
      </c>
      <c r="BA7" s="344">
        <v>2.0833333333333332E-2</v>
      </c>
      <c r="BB7" s="219">
        <f t="shared" si="9"/>
        <v>0.24999999999999997</v>
      </c>
      <c r="BC7" s="220"/>
      <c r="BD7" s="217">
        <v>44443</v>
      </c>
      <c r="BE7" s="222"/>
      <c r="BF7" s="223"/>
      <c r="BG7" s="345"/>
      <c r="BH7" s="224"/>
      <c r="BI7" s="225"/>
      <c r="BJ7" s="217">
        <v>44473</v>
      </c>
      <c r="BK7" s="92">
        <v>0.27083333333333331</v>
      </c>
      <c r="BL7" s="92">
        <v>0.72916666666666663</v>
      </c>
      <c r="BM7" s="344">
        <v>4.1666666666666664E-2</v>
      </c>
      <c r="BN7" s="219">
        <f>BL7-BK7-BM7</f>
        <v>0.41666666666666663</v>
      </c>
      <c r="BO7" s="220"/>
      <c r="BP7" s="295">
        <v>44504</v>
      </c>
      <c r="BQ7" s="296">
        <v>0.29166666666666669</v>
      </c>
      <c r="BR7" s="183">
        <v>0.6875</v>
      </c>
      <c r="BS7" s="344">
        <v>4.1666666666666664E-2</v>
      </c>
      <c r="BT7" s="297">
        <f>BR7-BQ7-BS7</f>
        <v>0.35416666666666663</v>
      </c>
      <c r="BU7" s="221" t="s">
        <v>79</v>
      </c>
      <c r="BV7" s="295">
        <v>44534</v>
      </c>
      <c r="BW7" s="298"/>
      <c r="BX7" s="301"/>
      <c r="BY7" s="345"/>
      <c r="BZ7" s="350"/>
      <c r="CA7" s="300"/>
    </row>
    <row r="8" spans="1:79" s="12" customFormat="1" x14ac:dyDescent="0.25">
      <c r="A8" s="328" t="s">
        <v>9</v>
      </c>
      <c r="B8" s="14">
        <v>195.5</v>
      </c>
      <c r="C8" s="15">
        <v>199.75</v>
      </c>
      <c r="D8" s="15">
        <f t="shared" si="8"/>
        <v>4.25</v>
      </c>
      <c r="E8" s="62"/>
      <c r="F8" s="82">
        <f t="shared" si="12"/>
        <v>4.25</v>
      </c>
      <c r="G8" s="8"/>
      <c r="H8" s="34">
        <v>44201</v>
      </c>
      <c r="I8" s="35">
        <v>0.29166666666666669</v>
      </c>
      <c r="J8" s="36">
        <v>0.6875</v>
      </c>
      <c r="K8" s="36">
        <v>2.0833333333333332E-2</v>
      </c>
      <c r="L8" s="37">
        <f t="shared" ref="L8:L10" si="15">J8-I8-K8</f>
        <v>0.375</v>
      </c>
      <c r="M8" s="42"/>
      <c r="N8" s="34">
        <v>44232</v>
      </c>
      <c r="O8" s="92">
        <v>0.27083333333333331</v>
      </c>
      <c r="P8" s="92">
        <v>0.84375</v>
      </c>
      <c r="Q8" s="344">
        <v>4.1666666666666664E-2</v>
      </c>
      <c r="R8" s="37">
        <f>P8-O8-Q8</f>
        <v>0.53125000000000011</v>
      </c>
      <c r="S8" s="42"/>
      <c r="T8" s="34">
        <v>44260</v>
      </c>
      <c r="U8" s="35">
        <v>0.29166666666666669</v>
      </c>
      <c r="V8" s="92">
        <v>0.66666666666666663</v>
      </c>
      <c r="W8" s="344">
        <v>2.0833333333333332E-2</v>
      </c>
      <c r="X8" s="37">
        <f>V8-U8-W8</f>
        <v>0.35416666666666663</v>
      </c>
      <c r="Y8" s="42"/>
      <c r="Z8" s="124">
        <v>44291</v>
      </c>
      <c r="AA8" s="125"/>
      <c r="AB8" s="126"/>
      <c r="AC8" s="344"/>
      <c r="AD8" s="127"/>
      <c r="AE8" s="139" t="s">
        <v>31</v>
      </c>
      <c r="AF8" s="217">
        <v>44321</v>
      </c>
      <c r="AG8" s="218">
        <v>0.29166666666666669</v>
      </c>
      <c r="AH8" s="183">
        <v>0.6875</v>
      </c>
      <c r="AI8" s="344">
        <v>4.1666666666666664E-2</v>
      </c>
      <c r="AJ8" s="219">
        <f t="shared" si="13"/>
        <v>0.35416666666666663</v>
      </c>
      <c r="AK8" s="220"/>
      <c r="AL8" s="217">
        <v>44352</v>
      </c>
      <c r="AM8" s="222"/>
      <c r="AN8" s="223"/>
      <c r="AO8" s="345"/>
      <c r="AP8" s="224"/>
      <c r="AQ8" s="225"/>
      <c r="AR8" s="217">
        <v>44382</v>
      </c>
      <c r="AS8" s="218">
        <v>0.29166666666666669</v>
      </c>
      <c r="AT8" s="92">
        <v>0.59375</v>
      </c>
      <c r="AU8" s="344">
        <v>2.0833333333333332E-2</v>
      </c>
      <c r="AV8" s="219">
        <f>AT8-AS8-AU8</f>
        <v>0.28125</v>
      </c>
      <c r="AW8" s="220"/>
      <c r="AX8" s="217">
        <v>44413</v>
      </c>
      <c r="AY8" s="218">
        <v>0.29166666666666669</v>
      </c>
      <c r="AZ8" s="92">
        <v>0.625</v>
      </c>
      <c r="BA8" s="344"/>
      <c r="BB8" s="219">
        <f>AZ8-AY8-BA8</f>
        <v>0.33333333333333331</v>
      </c>
      <c r="BC8" s="220"/>
      <c r="BD8" s="217">
        <v>44444</v>
      </c>
      <c r="BE8" s="222"/>
      <c r="BF8" s="223"/>
      <c r="BG8" s="345"/>
      <c r="BH8" s="224"/>
      <c r="BI8" s="225"/>
      <c r="BJ8" s="217">
        <v>44474</v>
      </c>
      <c r="BK8" s="218">
        <v>0.29166666666666669</v>
      </c>
      <c r="BL8" s="92">
        <v>0.70833333333333337</v>
      </c>
      <c r="BM8" s="344">
        <v>4.1666666666666664E-2</v>
      </c>
      <c r="BN8" s="219">
        <f t="shared" ref="BN8:BN9" si="16">BL8-BK8-BM8</f>
        <v>0.375</v>
      </c>
      <c r="BO8" s="220"/>
      <c r="BP8" s="295">
        <v>44505</v>
      </c>
      <c r="BQ8" s="296">
        <v>0.29166666666666669</v>
      </c>
      <c r="BR8" s="183">
        <v>0.6875</v>
      </c>
      <c r="BS8" s="344">
        <v>4.1666666666666664E-2</v>
      </c>
      <c r="BT8" s="297">
        <f t="shared" ref="BT8" si="17">BR8-BQ8-BS8</f>
        <v>0.35416666666666663</v>
      </c>
      <c r="BU8" s="221" t="s">
        <v>79</v>
      </c>
      <c r="BV8" s="295">
        <v>44535</v>
      </c>
      <c r="BW8" s="298"/>
      <c r="BX8" s="301"/>
      <c r="BY8" s="345"/>
      <c r="BZ8" s="350"/>
      <c r="CA8" s="300"/>
    </row>
    <row r="9" spans="1:79" s="12" customFormat="1" x14ac:dyDescent="0.25">
      <c r="A9" s="328" t="s">
        <v>1</v>
      </c>
      <c r="B9" s="14">
        <v>170</v>
      </c>
      <c r="C9" s="16">
        <v>183</v>
      </c>
      <c r="D9" s="15">
        <f t="shared" si="8"/>
        <v>13</v>
      </c>
      <c r="E9" s="62"/>
      <c r="F9" s="82">
        <f t="shared" si="12"/>
        <v>13</v>
      </c>
      <c r="G9" s="74"/>
      <c r="H9" s="34">
        <v>44202</v>
      </c>
      <c r="I9" s="35">
        <v>0.29166666666666669</v>
      </c>
      <c r="J9" s="92">
        <v>0.41666666666666669</v>
      </c>
      <c r="K9" s="36"/>
      <c r="L9" s="37">
        <f t="shared" si="15"/>
        <v>0.125</v>
      </c>
      <c r="M9" s="42"/>
      <c r="N9" s="34">
        <v>44233</v>
      </c>
      <c r="O9" s="39"/>
      <c r="P9" s="40"/>
      <c r="Q9" s="345"/>
      <c r="R9" s="41"/>
      <c r="S9" s="49"/>
      <c r="T9" s="34">
        <v>44261</v>
      </c>
      <c r="U9" s="39"/>
      <c r="V9" s="40"/>
      <c r="W9" s="345"/>
      <c r="X9" s="41"/>
      <c r="Y9" s="49"/>
      <c r="Z9" s="124">
        <v>44292</v>
      </c>
      <c r="AA9" s="125">
        <v>0.29166666666666669</v>
      </c>
      <c r="AB9" s="92">
        <v>0.72916666666666663</v>
      </c>
      <c r="AC9" s="344">
        <v>4.1666666666666664E-2</v>
      </c>
      <c r="AD9" s="127">
        <f t="shared" ref="AD9:AD12" si="18">AB9-AA9-AC9</f>
        <v>0.39583333333333326</v>
      </c>
      <c r="AE9" s="132"/>
      <c r="AF9" s="217">
        <v>44322</v>
      </c>
      <c r="AG9" s="218">
        <v>0.29166666666666669</v>
      </c>
      <c r="AH9" s="92">
        <v>0.70833333333333337</v>
      </c>
      <c r="AI9" s="344">
        <v>4.1666666666666664E-2</v>
      </c>
      <c r="AJ9" s="219">
        <f t="shared" si="13"/>
        <v>0.375</v>
      </c>
      <c r="AK9" s="220"/>
      <c r="AL9" s="217">
        <v>44353</v>
      </c>
      <c r="AM9" s="222"/>
      <c r="AN9" s="223"/>
      <c r="AO9" s="345"/>
      <c r="AP9" s="224"/>
      <c r="AQ9" s="225"/>
      <c r="AR9" s="217">
        <v>44383</v>
      </c>
      <c r="AS9" s="218">
        <v>0.29166666666666669</v>
      </c>
      <c r="AT9" s="92">
        <v>0.58333333333333337</v>
      </c>
      <c r="AU9" s="344">
        <v>4.1666666666666664E-2</v>
      </c>
      <c r="AV9" s="219">
        <f t="shared" ref="AV9:AV10" si="19">AT9-AS9-AU9</f>
        <v>0.25</v>
      </c>
      <c r="AW9" s="220"/>
      <c r="AX9" s="217">
        <v>44414</v>
      </c>
      <c r="AY9" s="218">
        <v>0.29166666666666669</v>
      </c>
      <c r="AZ9" s="92">
        <v>0.5</v>
      </c>
      <c r="BA9" s="344"/>
      <c r="BB9" s="219">
        <f t="shared" ref="BB9" si="20">AZ9-AY9-BA9</f>
        <v>0.20833333333333331</v>
      </c>
      <c r="BC9" s="220"/>
      <c r="BD9" s="217">
        <v>44445</v>
      </c>
      <c r="BE9" s="218">
        <v>0.29166666666666669</v>
      </c>
      <c r="BF9" s="92">
        <v>0.73958333333333337</v>
      </c>
      <c r="BG9" s="344">
        <v>4.1666666666666664E-2</v>
      </c>
      <c r="BH9" s="219">
        <f>BF9-BE9-BG9</f>
        <v>0.40625</v>
      </c>
      <c r="BI9" s="220"/>
      <c r="BJ9" s="217">
        <v>44475</v>
      </c>
      <c r="BK9" s="218">
        <v>0.29166666666666669</v>
      </c>
      <c r="BL9" s="92">
        <v>0.76041666666666663</v>
      </c>
      <c r="BM9" s="344">
        <v>4.1666666666666664E-2</v>
      </c>
      <c r="BN9" s="219">
        <f t="shared" si="16"/>
        <v>0.42708333333333326</v>
      </c>
      <c r="BO9" s="220"/>
      <c r="BP9" s="295">
        <v>44506</v>
      </c>
      <c r="BQ9" s="298"/>
      <c r="BR9" s="301"/>
      <c r="BS9" s="345"/>
      <c r="BT9" s="299"/>
      <c r="BU9" s="300"/>
      <c r="BV9" s="295">
        <v>44536</v>
      </c>
      <c r="BW9" s="296">
        <v>0.29166666666666669</v>
      </c>
      <c r="BX9" s="183">
        <v>0.6875</v>
      </c>
      <c r="BY9" s="344">
        <v>4.1666666666666664E-2</v>
      </c>
      <c r="BZ9" s="349">
        <f>BX9-BW9-BY9</f>
        <v>0.35416666666666663</v>
      </c>
      <c r="CA9" s="220"/>
    </row>
    <row r="10" spans="1:79" s="12" customFormat="1" x14ac:dyDescent="0.25">
      <c r="A10" s="328" t="s">
        <v>2</v>
      </c>
      <c r="B10" s="14">
        <v>127.5</v>
      </c>
      <c r="C10" s="16">
        <v>129.75</v>
      </c>
      <c r="D10" s="15">
        <f t="shared" si="8"/>
        <v>2.25</v>
      </c>
      <c r="E10" s="67"/>
      <c r="F10" s="82">
        <f t="shared" si="12"/>
        <v>2.25</v>
      </c>
      <c r="G10" s="74"/>
      <c r="H10" s="34">
        <v>44203</v>
      </c>
      <c r="I10" s="35"/>
      <c r="J10" s="36"/>
      <c r="K10" s="36"/>
      <c r="L10" s="37">
        <f t="shared" si="15"/>
        <v>0</v>
      </c>
      <c r="M10" s="38" t="s">
        <v>41</v>
      </c>
      <c r="N10" s="34">
        <v>44234</v>
      </c>
      <c r="O10" s="39"/>
      <c r="P10" s="40"/>
      <c r="Q10" s="345"/>
      <c r="R10" s="41"/>
      <c r="S10" s="49"/>
      <c r="T10" s="34">
        <v>44262</v>
      </c>
      <c r="U10" s="39"/>
      <c r="V10" s="40"/>
      <c r="W10" s="345"/>
      <c r="X10" s="41"/>
      <c r="Y10" s="49"/>
      <c r="Z10" s="124">
        <v>44293</v>
      </c>
      <c r="AA10" s="125">
        <v>0.29166666666666669</v>
      </c>
      <c r="AB10" s="92">
        <v>0.71875</v>
      </c>
      <c r="AC10" s="344">
        <v>4.1666666666666664E-2</v>
      </c>
      <c r="AD10" s="127">
        <f t="shared" si="18"/>
        <v>0.38541666666666663</v>
      </c>
      <c r="AE10" s="132"/>
      <c r="AF10" s="217">
        <v>44323</v>
      </c>
      <c r="AG10" s="218">
        <v>0.29166666666666669</v>
      </c>
      <c r="AH10" s="183">
        <v>0.6875</v>
      </c>
      <c r="AI10" s="344">
        <v>4.1666666666666664E-2</v>
      </c>
      <c r="AJ10" s="219">
        <f>AH10-AG10-AI10</f>
        <v>0.35416666666666663</v>
      </c>
      <c r="AK10" s="220"/>
      <c r="AL10" s="217">
        <v>44354</v>
      </c>
      <c r="AM10" s="218">
        <v>0.29166666666666669</v>
      </c>
      <c r="AN10" s="92">
        <v>0.71875</v>
      </c>
      <c r="AO10" s="344">
        <v>4.1666666666666664E-2</v>
      </c>
      <c r="AP10" s="219">
        <f>AN10-AM10-AO10</f>
        <v>0.38541666666666663</v>
      </c>
      <c r="AQ10" s="220"/>
      <c r="AR10" s="217">
        <v>44384</v>
      </c>
      <c r="AS10" s="92">
        <v>0.75</v>
      </c>
      <c r="AT10" s="92">
        <v>0.83333333333333337</v>
      </c>
      <c r="AU10" s="344"/>
      <c r="AV10" s="219">
        <f t="shared" si="19"/>
        <v>8.333333333333337E-2</v>
      </c>
      <c r="AW10" s="220"/>
      <c r="AX10" s="217">
        <v>44415</v>
      </c>
      <c r="AY10" s="222"/>
      <c r="AZ10" s="223"/>
      <c r="BA10" s="345"/>
      <c r="BB10" s="224"/>
      <c r="BC10" s="225"/>
      <c r="BD10" s="217">
        <v>44446</v>
      </c>
      <c r="BE10" s="218">
        <v>0.29166666666666669</v>
      </c>
      <c r="BF10" s="92">
        <v>0.5</v>
      </c>
      <c r="BG10" s="344"/>
      <c r="BH10" s="219">
        <f t="shared" ref="BH10:BH11" si="21">BF10-BE10-BG10</f>
        <v>0.20833333333333331</v>
      </c>
      <c r="BI10" s="220"/>
      <c r="BJ10" s="217">
        <v>44476</v>
      </c>
      <c r="BK10" s="218">
        <v>0.29166666666666669</v>
      </c>
      <c r="BL10" s="92">
        <v>0.83333333333333337</v>
      </c>
      <c r="BM10" s="344">
        <v>4.1666666666666664E-2</v>
      </c>
      <c r="BN10" s="219">
        <f>BL10-BK10-BM10</f>
        <v>0.50000000000000011</v>
      </c>
      <c r="BO10" s="220"/>
      <c r="BP10" s="295">
        <v>44507</v>
      </c>
      <c r="BQ10" s="298"/>
      <c r="BR10" s="301"/>
      <c r="BS10" s="345"/>
      <c r="BT10" s="299"/>
      <c r="BU10" s="300"/>
      <c r="BV10" s="295">
        <v>44537</v>
      </c>
      <c r="BW10" s="296">
        <v>0.29166666666666669</v>
      </c>
      <c r="BX10" s="92">
        <v>0.69791666666666663</v>
      </c>
      <c r="BY10" s="344">
        <v>4.1666666666666664E-2</v>
      </c>
      <c r="BZ10" s="349">
        <f t="shared" ref="BZ10:BZ11" si="22">BX10-BW10-BY10</f>
        <v>0.36458333333333326</v>
      </c>
      <c r="CA10" s="220"/>
    </row>
    <row r="11" spans="1:79" s="12" customFormat="1" x14ac:dyDescent="0.25">
      <c r="A11" s="328" t="s">
        <v>10</v>
      </c>
      <c r="B11" s="14">
        <v>187</v>
      </c>
      <c r="C11" s="15">
        <v>177</v>
      </c>
      <c r="D11" s="15">
        <f t="shared" si="8"/>
        <v>-10</v>
      </c>
      <c r="E11" s="67"/>
      <c r="F11" s="82">
        <f t="shared" si="12"/>
        <v>-10</v>
      </c>
      <c r="G11" s="8"/>
      <c r="H11" s="34">
        <v>44204</v>
      </c>
      <c r="I11" s="35">
        <v>0.29166666666666669</v>
      </c>
      <c r="J11" s="92">
        <v>0.65625</v>
      </c>
      <c r="K11" s="36">
        <v>2.0833333333333332E-2</v>
      </c>
      <c r="L11" s="37">
        <f>J11-I11-K11</f>
        <v>0.34375</v>
      </c>
      <c r="M11" s="42"/>
      <c r="N11" s="34">
        <v>44235</v>
      </c>
      <c r="O11" s="92">
        <v>0.25</v>
      </c>
      <c r="P11" s="92">
        <v>0.79166666666666663</v>
      </c>
      <c r="Q11" s="344">
        <v>4.1666666666666664E-2</v>
      </c>
      <c r="R11" s="37">
        <f>P11-O11-Q11</f>
        <v>0.49999999999999994</v>
      </c>
      <c r="S11" s="99" t="s">
        <v>61</v>
      </c>
      <c r="T11" s="34">
        <v>44263</v>
      </c>
      <c r="U11" s="35">
        <v>0.29166666666666669</v>
      </c>
      <c r="V11" s="92">
        <v>0.66666666666666663</v>
      </c>
      <c r="W11" s="344">
        <v>2.0833333333333332E-2</v>
      </c>
      <c r="X11" s="37">
        <f>V11-U11-W11</f>
        <v>0.35416666666666663</v>
      </c>
      <c r="Y11" s="42"/>
      <c r="Z11" s="124">
        <v>44294</v>
      </c>
      <c r="AA11" s="125">
        <v>0.29166666666666669</v>
      </c>
      <c r="AB11" s="126">
        <v>0.6875</v>
      </c>
      <c r="AC11" s="344">
        <v>4.1666666666666664E-2</v>
      </c>
      <c r="AD11" s="127">
        <f t="shared" si="18"/>
        <v>0.35416666666666663</v>
      </c>
      <c r="AE11" s="132"/>
      <c r="AF11" s="217">
        <v>44324</v>
      </c>
      <c r="AG11" s="222"/>
      <c r="AH11" s="223"/>
      <c r="AI11" s="345"/>
      <c r="AJ11" s="224"/>
      <c r="AK11" s="225"/>
      <c r="AL11" s="217">
        <v>44355</v>
      </c>
      <c r="AM11" s="218"/>
      <c r="AN11" s="92"/>
      <c r="AO11" s="344"/>
      <c r="AP11" s="219"/>
      <c r="AQ11" s="220" t="s">
        <v>41</v>
      </c>
      <c r="AR11" s="217">
        <v>44385</v>
      </c>
      <c r="AS11" s="92">
        <v>0.25</v>
      </c>
      <c r="AT11" s="92">
        <v>0.72916666666666663</v>
      </c>
      <c r="AU11" s="344">
        <v>4.1666666666666664E-2</v>
      </c>
      <c r="AV11" s="219">
        <f>AT11-AS11-AU11</f>
        <v>0.43749999999999994</v>
      </c>
      <c r="AW11" s="220"/>
      <c r="AX11" s="217">
        <v>44416</v>
      </c>
      <c r="AY11" s="222"/>
      <c r="AZ11" s="223"/>
      <c r="BA11" s="345"/>
      <c r="BB11" s="224"/>
      <c r="BC11" s="225"/>
      <c r="BD11" s="217">
        <v>44447</v>
      </c>
      <c r="BE11" s="218">
        <v>0.29166666666666669</v>
      </c>
      <c r="BF11" s="92">
        <v>0.60416666666666663</v>
      </c>
      <c r="BG11" s="344">
        <v>2.0833333333333332E-2</v>
      </c>
      <c r="BH11" s="219">
        <f t="shared" si="21"/>
        <v>0.29166666666666663</v>
      </c>
      <c r="BI11" s="220"/>
      <c r="BJ11" s="217">
        <v>44477</v>
      </c>
      <c r="BK11" s="92">
        <v>0.25</v>
      </c>
      <c r="BL11" s="92">
        <v>0.64583333333333337</v>
      </c>
      <c r="BM11" s="344">
        <v>4.1666666666666664E-2</v>
      </c>
      <c r="BN11" s="219">
        <f t="shared" ref="BN11" si="23">BL11-BK11-BM11</f>
        <v>0.35416666666666669</v>
      </c>
      <c r="BO11" s="220"/>
      <c r="BP11" s="295">
        <v>44508</v>
      </c>
      <c r="BQ11" s="296">
        <v>0.29166666666666669</v>
      </c>
      <c r="BR11" s="92">
        <v>0.67708333333333337</v>
      </c>
      <c r="BS11" s="344">
        <v>1.0416666666666666E-2</v>
      </c>
      <c r="BT11" s="297">
        <f>BR11-BQ11-BS11</f>
        <v>0.375</v>
      </c>
      <c r="BU11" s="220"/>
      <c r="BV11" s="295">
        <v>44538</v>
      </c>
      <c r="BW11" s="296">
        <v>0.29166666666666669</v>
      </c>
      <c r="BX11" s="92">
        <v>0.66666666666666663</v>
      </c>
      <c r="BY11" s="344">
        <v>2.0833333333333332E-2</v>
      </c>
      <c r="BZ11" s="349">
        <f t="shared" si="22"/>
        <v>0.35416666666666663</v>
      </c>
      <c r="CA11" s="220"/>
    </row>
    <row r="12" spans="1:79" s="12" customFormat="1" x14ac:dyDescent="0.25">
      <c r="A12" s="328" t="s">
        <v>3</v>
      </c>
      <c r="B12" s="14">
        <v>187</v>
      </c>
      <c r="C12" s="15">
        <v>180.5</v>
      </c>
      <c r="D12" s="15">
        <f t="shared" si="8"/>
        <v>-6.5</v>
      </c>
      <c r="E12" s="67"/>
      <c r="F12" s="82">
        <f t="shared" si="12"/>
        <v>-6.5</v>
      </c>
      <c r="G12" s="8"/>
      <c r="H12" s="34">
        <v>44205</v>
      </c>
      <c r="I12" s="39"/>
      <c r="J12" s="40"/>
      <c r="K12" s="40"/>
      <c r="L12" s="41"/>
      <c r="M12" s="49"/>
      <c r="N12" s="34">
        <v>44236</v>
      </c>
      <c r="O12" s="92">
        <v>0.27083333333333331</v>
      </c>
      <c r="P12" s="92">
        <v>0.75</v>
      </c>
      <c r="Q12" s="344">
        <v>4.1666666666666664E-2</v>
      </c>
      <c r="R12" s="37">
        <f t="shared" ref="R12:R14" si="24">P12-O12-Q12</f>
        <v>0.4375</v>
      </c>
      <c r="S12" s="99" t="s">
        <v>61</v>
      </c>
      <c r="T12" s="34">
        <v>44264</v>
      </c>
      <c r="U12" s="35">
        <v>0.29166666666666669</v>
      </c>
      <c r="V12" s="92">
        <v>0.66666666666666663</v>
      </c>
      <c r="W12" s="344">
        <v>4.1666666666666664E-2</v>
      </c>
      <c r="X12" s="37">
        <f t="shared" ref="X12:X14" si="25">V12-U12-W12</f>
        <v>0.33333333333333326</v>
      </c>
      <c r="Y12" s="42"/>
      <c r="Z12" s="124">
        <v>44295</v>
      </c>
      <c r="AA12" s="125">
        <v>0.29166666666666669</v>
      </c>
      <c r="AB12" s="126">
        <v>0.70833333333333337</v>
      </c>
      <c r="AC12" s="344">
        <v>4.1666666666666664E-2</v>
      </c>
      <c r="AD12" s="127">
        <f t="shared" si="18"/>
        <v>0.375</v>
      </c>
      <c r="AE12" s="132"/>
      <c r="AF12" s="217">
        <v>44325</v>
      </c>
      <c r="AG12" s="222"/>
      <c r="AH12" s="223"/>
      <c r="AI12" s="345"/>
      <c r="AJ12" s="224"/>
      <c r="AK12" s="225"/>
      <c r="AL12" s="217">
        <v>44356</v>
      </c>
      <c r="AM12" s="218">
        <v>0.29166666666666669</v>
      </c>
      <c r="AN12" s="92">
        <v>0.64583333333333337</v>
      </c>
      <c r="AO12" s="344">
        <v>2.0833333333333332E-2</v>
      </c>
      <c r="AP12" s="219">
        <f t="shared" ref="AP12" si="26">AN12-AM12-AO12</f>
        <v>0.33333333333333337</v>
      </c>
      <c r="AQ12" s="220"/>
      <c r="AR12" s="217">
        <v>44386</v>
      </c>
      <c r="AS12" s="218">
        <v>0.29166666666666669</v>
      </c>
      <c r="AT12" s="92">
        <v>0.66666666666666663</v>
      </c>
      <c r="AU12" s="344">
        <v>1.0416666666666666E-2</v>
      </c>
      <c r="AV12" s="219">
        <f t="shared" ref="AV12" si="27">AT12-AS12-AU12</f>
        <v>0.36458333333333326</v>
      </c>
      <c r="AW12" s="220"/>
      <c r="AX12" s="217">
        <v>44417</v>
      </c>
      <c r="AY12" s="218">
        <v>0.29166666666666669</v>
      </c>
      <c r="AZ12" s="92">
        <v>0.5625</v>
      </c>
      <c r="BA12" s="344">
        <v>2.0833333333333332E-2</v>
      </c>
      <c r="BB12" s="219">
        <f>AZ12-AY12-BA12</f>
        <v>0.24999999999999997</v>
      </c>
      <c r="BC12" s="220"/>
      <c r="BD12" s="217">
        <v>44448</v>
      </c>
      <c r="BE12" s="218">
        <v>0.29166666666666669</v>
      </c>
      <c r="BF12" s="92">
        <v>0.67708333333333337</v>
      </c>
      <c r="BG12" s="344">
        <v>2.0833333333333332E-2</v>
      </c>
      <c r="BH12" s="219">
        <f>BF12-BE12-BG12</f>
        <v>0.36458333333333337</v>
      </c>
      <c r="BI12" s="220"/>
      <c r="BJ12" s="217">
        <v>44478</v>
      </c>
      <c r="BK12" s="222"/>
      <c r="BL12" s="223"/>
      <c r="BM12" s="345"/>
      <c r="BN12" s="224"/>
      <c r="BO12" s="225"/>
      <c r="BP12" s="295">
        <v>44509</v>
      </c>
      <c r="BQ12" s="296">
        <v>0.29166666666666669</v>
      </c>
      <c r="BR12" s="92">
        <v>0.76041666666666663</v>
      </c>
      <c r="BS12" s="344">
        <v>4.1666666666666664E-2</v>
      </c>
      <c r="BT12" s="297">
        <f t="shared" ref="BT12:BT13" si="28">BR12-BQ12-BS12</f>
        <v>0.42708333333333326</v>
      </c>
      <c r="BU12" s="220"/>
      <c r="BV12" s="295">
        <v>44539</v>
      </c>
      <c r="BW12" s="296">
        <v>0.29166666666666669</v>
      </c>
      <c r="BX12" s="92">
        <v>0.73958333333333337</v>
      </c>
      <c r="BY12" s="344">
        <v>4.1666666666666664E-2</v>
      </c>
      <c r="BZ12" s="349">
        <f>BX12-BW12-BY12</f>
        <v>0.40625</v>
      </c>
      <c r="CA12" s="220"/>
    </row>
    <row r="13" spans="1:79" s="12" customFormat="1" x14ac:dyDescent="0.25">
      <c r="A13" s="328" t="s">
        <v>11</v>
      </c>
      <c r="B13" s="14">
        <v>187</v>
      </c>
      <c r="C13" s="15">
        <v>134.75</v>
      </c>
      <c r="D13" s="15">
        <f t="shared" si="8"/>
        <v>-52.25</v>
      </c>
      <c r="E13" s="67"/>
      <c r="F13" s="82">
        <f t="shared" si="12"/>
        <v>-52.25</v>
      </c>
      <c r="G13" s="8"/>
      <c r="H13" s="34">
        <v>44206</v>
      </c>
      <c r="I13" s="39"/>
      <c r="J13" s="40"/>
      <c r="K13" s="40"/>
      <c r="L13" s="41"/>
      <c r="M13" s="49"/>
      <c r="N13" s="34">
        <v>44237</v>
      </c>
      <c r="O13" s="35">
        <v>0.29166666666666669</v>
      </c>
      <c r="P13" s="92">
        <v>0.72916666666666663</v>
      </c>
      <c r="Q13" s="344">
        <v>4.1666666666666664E-2</v>
      </c>
      <c r="R13" s="37">
        <f t="shared" si="24"/>
        <v>0.39583333333333326</v>
      </c>
      <c r="S13" s="42"/>
      <c r="T13" s="34">
        <v>44265</v>
      </c>
      <c r="U13" s="35">
        <v>0.29166666666666669</v>
      </c>
      <c r="V13" s="92">
        <v>0.76041666666666663</v>
      </c>
      <c r="W13" s="344">
        <v>4.1666666666666664E-2</v>
      </c>
      <c r="X13" s="37">
        <f t="shared" si="25"/>
        <v>0.42708333333333326</v>
      </c>
      <c r="Y13" s="42"/>
      <c r="Z13" s="124">
        <v>44296</v>
      </c>
      <c r="AA13" s="128"/>
      <c r="AB13" s="131"/>
      <c r="AC13" s="345"/>
      <c r="AD13" s="129"/>
      <c r="AE13" s="130"/>
      <c r="AF13" s="217">
        <v>44326</v>
      </c>
      <c r="AG13" s="218"/>
      <c r="AH13" s="183"/>
      <c r="AI13" s="344"/>
      <c r="AJ13" s="219"/>
      <c r="AK13" s="241" t="s">
        <v>79</v>
      </c>
      <c r="AL13" s="217">
        <v>44357</v>
      </c>
      <c r="AM13" s="218">
        <v>0.29166666666666669</v>
      </c>
      <c r="AN13" s="92">
        <v>0.70833333333333337</v>
      </c>
      <c r="AO13" s="344">
        <v>4.1666666666666664E-2</v>
      </c>
      <c r="AP13" s="219">
        <f>AN13-AM13-AO13</f>
        <v>0.375</v>
      </c>
      <c r="AQ13" s="220"/>
      <c r="AR13" s="217">
        <v>44387</v>
      </c>
      <c r="AS13" s="222"/>
      <c r="AT13" s="223"/>
      <c r="AU13" s="345"/>
      <c r="AV13" s="224"/>
      <c r="AW13" s="225"/>
      <c r="AX13" s="217">
        <v>44418</v>
      </c>
      <c r="AY13" s="92">
        <v>0.33333333333333331</v>
      </c>
      <c r="AZ13" s="92">
        <v>0.64583333333333337</v>
      </c>
      <c r="BA13" s="344">
        <v>2.0833333333333332E-2</v>
      </c>
      <c r="BB13" s="219">
        <f t="shared" ref="BB13:BB14" si="29">AZ13-AY13-BA13</f>
        <v>0.29166666666666674</v>
      </c>
      <c r="BC13" s="220"/>
      <c r="BD13" s="217">
        <v>44449</v>
      </c>
      <c r="BE13" s="218">
        <v>0.29166666666666669</v>
      </c>
      <c r="BF13" s="92">
        <v>0.66666666666666663</v>
      </c>
      <c r="BG13" s="344">
        <v>2.0833333333333332E-2</v>
      </c>
      <c r="BH13" s="219">
        <f t="shared" ref="BH13" si="30">BF13-BE13-BG13</f>
        <v>0.35416666666666663</v>
      </c>
      <c r="BI13" s="220"/>
      <c r="BJ13" s="217">
        <v>44479</v>
      </c>
      <c r="BK13" s="222"/>
      <c r="BL13" s="223"/>
      <c r="BM13" s="345"/>
      <c r="BN13" s="224"/>
      <c r="BO13" s="225"/>
      <c r="BP13" s="295">
        <v>44510</v>
      </c>
      <c r="BQ13" s="296">
        <v>0.29166666666666669</v>
      </c>
      <c r="BR13" s="92">
        <v>0.76041666666666663</v>
      </c>
      <c r="BS13" s="344">
        <v>4.1666666666666664E-2</v>
      </c>
      <c r="BT13" s="297">
        <f t="shared" si="28"/>
        <v>0.42708333333333326</v>
      </c>
      <c r="BU13" s="220"/>
      <c r="BV13" s="295">
        <v>44540</v>
      </c>
      <c r="BW13" s="296">
        <v>0.29166666666666669</v>
      </c>
      <c r="BX13" s="183">
        <v>0.71875</v>
      </c>
      <c r="BY13" s="344">
        <v>4.1666666666666664E-2</v>
      </c>
      <c r="BZ13" s="349">
        <f t="shared" ref="BZ13" si="31">BX13-BW13-BY13</f>
        <v>0.38541666666666663</v>
      </c>
      <c r="CA13" s="220"/>
    </row>
    <row r="14" spans="1:79" s="12" customFormat="1" x14ac:dyDescent="0.25">
      <c r="A14" s="328" t="s">
        <v>12</v>
      </c>
      <c r="B14" s="14">
        <v>178.5</v>
      </c>
      <c r="C14" s="15">
        <v>176.75</v>
      </c>
      <c r="D14" s="15">
        <f t="shared" si="8"/>
        <v>-1.75</v>
      </c>
      <c r="E14" s="67"/>
      <c r="F14" s="82">
        <f t="shared" si="12"/>
        <v>-1.75</v>
      </c>
      <c r="G14" s="8"/>
      <c r="H14" s="34">
        <v>44207</v>
      </c>
      <c r="I14" s="35">
        <v>0.29166666666666669</v>
      </c>
      <c r="J14" s="92">
        <v>0.66666666666666663</v>
      </c>
      <c r="K14" s="36">
        <v>2.0833333333333332E-2</v>
      </c>
      <c r="L14" s="37">
        <f>J14-I14-K14</f>
        <v>0.35416666666666663</v>
      </c>
      <c r="M14" s="42"/>
      <c r="N14" s="34">
        <v>44238</v>
      </c>
      <c r="O14" s="35">
        <v>0.29166666666666669</v>
      </c>
      <c r="P14" s="92">
        <v>0.75</v>
      </c>
      <c r="Q14" s="344">
        <v>4.1666666666666664E-2</v>
      </c>
      <c r="R14" s="37">
        <f t="shared" si="24"/>
        <v>0.41666666666666663</v>
      </c>
      <c r="S14" s="42"/>
      <c r="T14" s="34">
        <v>44266</v>
      </c>
      <c r="U14" s="35">
        <v>0.29166666666666669</v>
      </c>
      <c r="V14" s="92">
        <v>0.66666666666666663</v>
      </c>
      <c r="W14" s="344">
        <v>2.0833333333333332E-2</v>
      </c>
      <c r="X14" s="37">
        <f t="shared" si="25"/>
        <v>0.35416666666666663</v>
      </c>
      <c r="Y14" s="42"/>
      <c r="Z14" s="124">
        <v>44297</v>
      </c>
      <c r="AA14" s="128"/>
      <c r="AB14" s="131"/>
      <c r="AC14" s="345"/>
      <c r="AD14" s="129"/>
      <c r="AE14" s="130"/>
      <c r="AF14" s="217">
        <v>44327</v>
      </c>
      <c r="AG14" s="218"/>
      <c r="AH14" s="183"/>
      <c r="AI14" s="344"/>
      <c r="AJ14" s="219"/>
      <c r="AK14" s="241" t="s">
        <v>79</v>
      </c>
      <c r="AL14" s="217">
        <v>44358</v>
      </c>
      <c r="AM14" s="218">
        <v>0.29166666666666669</v>
      </c>
      <c r="AN14" s="92">
        <v>0.65625</v>
      </c>
      <c r="AO14" s="344">
        <v>1.0416666666666666E-2</v>
      </c>
      <c r="AP14" s="219">
        <f t="shared" ref="AP14" si="32">AN14-AM14-AO14</f>
        <v>0.35416666666666663</v>
      </c>
      <c r="AQ14" s="220"/>
      <c r="AR14" s="217">
        <v>44388</v>
      </c>
      <c r="AS14" s="222"/>
      <c r="AT14" s="223"/>
      <c r="AU14" s="345"/>
      <c r="AV14" s="224"/>
      <c r="AW14" s="225"/>
      <c r="AX14" s="217">
        <v>44419</v>
      </c>
      <c r="AY14" s="92">
        <v>0.375</v>
      </c>
      <c r="AZ14" s="92">
        <v>0.625</v>
      </c>
      <c r="BA14" s="344">
        <v>2.0833333333333332E-2</v>
      </c>
      <c r="BB14" s="219">
        <f t="shared" si="29"/>
        <v>0.22916666666666666</v>
      </c>
      <c r="BC14" s="220"/>
      <c r="BD14" s="217">
        <v>44450</v>
      </c>
      <c r="BE14" s="222"/>
      <c r="BF14" s="223"/>
      <c r="BG14" s="345"/>
      <c r="BH14" s="224"/>
      <c r="BI14" s="225"/>
      <c r="BJ14" s="217">
        <v>44480</v>
      </c>
      <c r="BK14" s="218">
        <v>0.29166666666666669</v>
      </c>
      <c r="BL14" s="183">
        <v>0.6875</v>
      </c>
      <c r="BM14" s="344">
        <v>4.1666666666666664E-2</v>
      </c>
      <c r="BN14" s="219">
        <f>BL14-BK14-BM14</f>
        <v>0.35416666666666663</v>
      </c>
      <c r="BO14" s="220"/>
      <c r="BP14" s="295">
        <v>44511</v>
      </c>
      <c r="BQ14" s="296">
        <v>0.29166666666666669</v>
      </c>
      <c r="BR14" s="183">
        <v>0.6875</v>
      </c>
      <c r="BS14" s="344">
        <v>4.1666666666666664E-2</v>
      </c>
      <c r="BT14" s="297">
        <f>BR14-BQ14-BS14</f>
        <v>0.35416666666666663</v>
      </c>
      <c r="BU14" s="220"/>
      <c r="BV14" s="295">
        <v>44541</v>
      </c>
      <c r="BW14" s="298"/>
      <c r="BX14" s="301"/>
      <c r="BY14" s="345"/>
      <c r="BZ14" s="350"/>
      <c r="CA14" s="300"/>
    </row>
    <row r="15" spans="1:79" s="12" customFormat="1" x14ac:dyDescent="0.25">
      <c r="A15" s="328" t="s">
        <v>13</v>
      </c>
      <c r="B15" s="14">
        <v>178.5</v>
      </c>
      <c r="C15" s="15">
        <v>191.25</v>
      </c>
      <c r="D15" s="15">
        <f t="shared" si="8"/>
        <v>12.75</v>
      </c>
      <c r="E15" s="67"/>
      <c r="F15" s="82">
        <f t="shared" si="12"/>
        <v>12.75</v>
      </c>
      <c r="G15" s="8"/>
      <c r="H15" s="34">
        <v>44208</v>
      </c>
      <c r="I15" s="35">
        <v>0.29166666666666669</v>
      </c>
      <c r="J15" s="92">
        <v>0.66666666666666663</v>
      </c>
      <c r="K15" s="36">
        <v>2.0833333333333332E-2</v>
      </c>
      <c r="L15" s="37">
        <f t="shared" ref="L15:L17" si="33">J15-I15-K15</f>
        <v>0.35416666666666663</v>
      </c>
      <c r="M15" s="42"/>
      <c r="N15" s="34">
        <v>44239</v>
      </c>
      <c r="O15" s="35">
        <v>0.29166666666666669</v>
      </c>
      <c r="P15" s="92">
        <v>0.66666666666666663</v>
      </c>
      <c r="Q15" s="344">
        <v>2.0833333333333332E-2</v>
      </c>
      <c r="R15" s="37">
        <f>P15-O15-Q15</f>
        <v>0.35416666666666663</v>
      </c>
      <c r="S15" s="42"/>
      <c r="T15" s="34">
        <v>44267</v>
      </c>
      <c r="U15" s="35"/>
      <c r="V15" s="92"/>
      <c r="W15" s="344"/>
      <c r="X15" s="37"/>
      <c r="Y15" s="196" t="s">
        <v>41</v>
      </c>
      <c r="Z15" s="124">
        <v>44298</v>
      </c>
      <c r="AA15" s="125">
        <v>0.29166666666666669</v>
      </c>
      <c r="AB15" s="126">
        <v>0.6875</v>
      </c>
      <c r="AC15" s="344">
        <v>4.1666666666666664E-2</v>
      </c>
      <c r="AD15" s="127">
        <f t="shared" ref="AD15:AD19" si="34">AB15-AA15-AC15</f>
        <v>0.35416666666666663</v>
      </c>
      <c r="AE15" s="138"/>
      <c r="AF15" s="217">
        <v>44328</v>
      </c>
      <c r="AG15" s="218"/>
      <c r="AH15" s="183"/>
      <c r="AI15" s="344"/>
      <c r="AJ15" s="219"/>
      <c r="AK15" s="241" t="s">
        <v>79</v>
      </c>
      <c r="AL15" s="217">
        <v>44359</v>
      </c>
      <c r="AM15" s="222"/>
      <c r="AN15" s="223"/>
      <c r="AO15" s="345"/>
      <c r="AP15" s="224"/>
      <c r="AQ15" s="225"/>
      <c r="AR15" s="217">
        <v>44389</v>
      </c>
      <c r="AS15" s="218">
        <v>0.29166666666666669</v>
      </c>
      <c r="AT15" s="92">
        <v>0.5625</v>
      </c>
      <c r="AU15" s="344"/>
      <c r="AV15" s="219">
        <f>AT15-AS15-AU15</f>
        <v>0.27083333333333331</v>
      </c>
      <c r="AW15" s="220"/>
      <c r="AX15" s="217">
        <v>44420</v>
      </c>
      <c r="AY15" s="92">
        <v>0.375</v>
      </c>
      <c r="AZ15" s="92">
        <v>0.60416666666666663</v>
      </c>
      <c r="BA15" s="344"/>
      <c r="BB15" s="219">
        <f>AZ15-AY15-BA15</f>
        <v>0.22916666666666663</v>
      </c>
      <c r="BC15" s="220"/>
      <c r="BD15" s="217">
        <v>44451</v>
      </c>
      <c r="BE15" s="222"/>
      <c r="BF15" s="223"/>
      <c r="BG15" s="345"/>
      <c r="BH15" s="224"/>
      <c r="BI15" s="225"/>
      <c r="BJ15" s="217">
        <v>44481</v>
      </c>
      <c r="BK15" s="218">
        <v>0.29166666666666669</v>
      </c>
      <c r="BL15" s="92">
        <v>0.67708333333333337</v>
      </c>
      <c r="BM15" s="344">
        <v>4.1666666666666664E-2</v>
      </c>
      <c r="BN15" s="219">
        <f t="shared" ref="BN15:BN16" si="35">BL15-BK15-BM15</f>
        <v>0.34375</v>
      </c>
      <c r="BO15" s="220"/>
      <c r="BP15" s="295">
        <v>44512</v>
      </c>
      <c r="BQ15" s="296">
        <v>0.29166666666666669</v>
      </c>
      <c r="BR15" s="92">
        <v>0.6875</v>
      </c>
      <c r="BS15" s="344">
        <v>2.0833333333333332E-2</v>
      </c>
      <c r="BT15" s="297">
        <f t="shared" ref="BT15" si="36">BR15-BQ15-BS15</f>
        <v>0.375</v>
      </c>
      <c r="BU15" s="220"/>
      <c r="BV15" s="295">
        <v>44542</v>
      </c>
      <c r="BW15" s="298"/>
      <c r="BX15" s="301"/>
      <c r="BY15" s="345"/>
      <c r="BZ15" s="350"/>
      <c r="CA15" s="300"/>
    </row>
    <row r="16" spans="1:79" s="12" customFormat="1" x14ac:dyDescent="0.25">
      <c r="A16" s="328" t="s">
        <v>14</v>
      </c>
      <c r="B16" s="14">
        <v>187</v>
      </c>
      <c r="C16" s="15">
        <v>193.5</v>
      </c>
      <c r="D16" s="15">
        <f t="shared" si="8"/>
        <v>6.5</v>
      </c>
      <c r="E16" s="67"/>
      <c r="F16" s="82">
        <f t="shared" si="12"/>
        <v>6.5</v>
      </c>
      <c r="G16" s="8"/>
      <c r="H16" s="34">
        <v>44209</v>
      </c>
      <c r="I16" s="35">
        <v>0.29166666666666669</v>
      </c>
      <c r="J16" s="92">
        <v>0.73958333333333337</v>
      </c>
      <c r="K16" s="36">
        <v>4.1666666666666664E-2</v>
      </c>
      <c r="L16" s="37">
        <f t="shared" si="33"/>
        <v>0.40625</v>
      </c>
      <c r="M16" s="42"/>
      <c r="N16" s="34">
        <v>44240</v>
      </c>
      <c r="O16" s="39"/>
      <c r="P16" s="40"/>
      <c r="Q16" s="345"/>
      <c r="R16" s="41"/>
      <c r="S16" s="49"/>
      <c r="T16" s="34">
        <v>44268</v>
      </c>
      <c r="U16" s="39"/>
      <c r="V16" s="40"/>
      <c r="W16" s="345"/>
      <c r="X16" s="41"/>
      <c r="Y16" s="49"/>
      <c r="Z16" s="124">
        <v>44299</v>
      </c>
      <c r="AA16" s="125">
        <v>0.29166666666666669</v>
      </c>
      <c r="AB16" s="126">
        <v>0.6875</v>
      </c>
      <c r="AC16" s="344">
        <v>4.1666666666666664E-2</v>
      </c>
      <c r="AD16" s="127">
        <f t="shared" si="34"/>
        <v>0.35416666666666663</v>
      </c>
      <c r="AE16" s="132"/>
      <c r="AF16" s="217">
        <v>44329</v>
      </c>
      <c r="AG16" s="218"/>
      <c r="AH16" s="183"/>
      <c r="AI16" s="344"/>
      <c r="AJ16" s="219"/>
      <c r="AK16" s="221" t="s">
        <v>31</v>
      </c>
      <c r="AL16" s="217">
        <v>44360</v>
      </c>
      <c r="AM16" s="222"/>
      <c r="AN16" s="223"/>
      <c r="AO16" s="345"/>
      <c r="AP16" s="224"/>
      <c r="AQ16" s="225"/>
      <c r="AR16" s="217">
        <v>44390</v>
      </c>
      <c r="AS16" s="218">
        <v>0.29166666666666669</v>
      </c>
      <c r="AT16" s="92">
        <v>0.70833333333333337</v>
      </c>
      <c r="AU16" s="344">
        <v>4.1666666666666664E-2</v>
      </c>
      <c r="AV16" s="219">
        <f t="shared" ref="AV16:AV17" si="37">AT16-AS16-AU16</f>
        <v>0.375</v>
      </c>
      <c r="AW16" s="220"/>
      <c r="AX16" s="217">
        <v>44421</v>
      </c>
      <c r="AY16" s="92">
        <v>0.375</v>
      </c>
      <c r="AZ16" s="92">
        <v>0.60416666666666663</v>
      </c>
      <c r="BA16" s="344">
        <v>2.0833333333333332E-2</v>
      </c>
      <c r="BB16" s="219">
        <f t="shared" ref="BB16" si="38">AZ16-AY16-BA16</f>
        <v>0.20833333333333329</v>
      </c>
      <c r="BC16" s="220"/>
      <c r="BD16" s="217">
        <v>44452</v>
      </c>
      <c r="BE16" s="218">
        <v>0.29166666666666669</v>
      </c>
      <c r="BF16" s="92">
        <v>0.66666666666666663</v>
      </c>
      <c r="BG16" s="344">
        <v>2.0833333333333332E-2</v>
      </c>
      <c r="BH16" s="219">
        <f>BF16-BE16-BG16</f>
        <v>0.35416666666666663</v>
      </c>
      <c r="BI16" s="220"/>
      <c r="BJ16" s="217">
        <v>44482</v>
      </c>
      <c r="BK16" s="218">
        <v>0.29166666666666669</v>
      </c>
      <c r="BL16" s="92">
        <v>0.72916666666666663</v>
      </c>
      <c r="BM16" s="344">
        <v>4.1666666666666664E-2</v>
      </c>
      <c r="BN16" s="219">
        <f t="shared" si="35"/>
        <v>0.39583333333333326</v>
      </c>
      <c r="BO16" s="220"/>
      <c r="BP16" s="295">
        <v>44513</v>
      </c>
      <c r="BQ16" s="298"/>
      <c r="BR16" s="301"/>
      <c r="BS16" s="345"/>
      <c r="BT16" s="299"/>
      <c r="BU16" s="300"/>
      <c r="BV16" s="295">
        <v>44543</v>
      </c>
      <c r="BW16" s="296">
        <v>0.29166666666666669</v>
      </c>
      <c r="BX16" s="183">
        <v>0.6875</v>
      </c>
      <c r="BY16" s="344">
        <v>2.0833333333333332E-2</v>
      </c>
      <c r="BZ16" s="349">
        <f>BX16-BW16-BY16</f>
        <v>0.375</v>
      </c>
      <c r="CA16" s="220"/>
    </row>
    <row r="17" spans="1:79" s="12" customFormat="1" ht="15.75" thickBot="1" x14ac:dyDescent="0.3">
      <c r="A17" s="329" t="s">
        <v>15</v>
      </c>
      <c r="B17" s="14">
        <v>195.5</v>
      </c>
      <c r="C17" s="15">
        <v>206.25</v>
      </c>
      <c r="D17" s="15">
        <f t="shared" si="8"/>
        <v>10.75</v>
      </c>
      <c r="E17" s="67"/>
      <c r="F17" s="82">
        <f t="shared" si="12"/>
        <v>10.75</v>
      </c>
      <c r="G17" s="8"/>
      <c r="H17" s="34">
        <v>44210</v>
      </c>
      <c r="I17" s="35">
        <v>0.29166666666666669</v>
      </c>
      <c r="J17" s="36">
        <v>0.6875</v>
      </c>
      <c r="K17" s="36">
        <v>2.0833333333333332E-2</v>
      </c>
      <c r="L17" s="37">
        <f t="shared" si="33"/>
        <v>0.375</v>
      </c>
      <c r="M17" s="42"/>
      <c r="N17" s="34">
        <v>44241</v>
      </c>
      <c r="O17" s="39"/>
      <c r="P17" s="40"/>
      <c r="Q17" s="345"/>
      <c r="R17" s="41"/>
      <c r="S17" s="49"/>
      <c r="T17" s="34">
        <v>44269</v>
      </c>
      <c r="U17" s="39"/>
      <c r="V17" s="40"/>
      <c r="W17" s="345"/>
      <c r="X17" s="41"/>
      <c r="Y17" s="49"/>
      <c r="Z17" s="124">
        <v>44300</v>
      </c>
      <c r="AA17" s="125">
        <v>0.29166666666666669</v>
      </c>
      <c r="AB17" s="126">
        <v>0.6875</v>
      </c>
      <c r="AC17" s="344">
        <v>4.1666666666666664E-2</v>
      </c>
      <c r="AD17" s="127">
        <f t="shared" si="34"/>
        <v>0.35416666666666663</v>
      </c>
      <c r="AE17" s="132"/>
      <c r="AF17" s="217">
        <v>44330</v>
      </c>
      <c r="AG17" s="218"/>
      <c r="AH17" s="183"/>
      <c r="AI17" s="344"/>
      <c r="AJ17" s="219"/>
      <c r="AK17" s="241" t="s">
        <v>79</v>
      </c>
      <c r="AL17" s="217">
        <v>44361</v>
      </c>
      <c r="AM17" s="92">
        <v>0.375</v>
      </c>
      <c r="AN17" s="92">
        <v>0.64583333333333337</v>
      </c>
      <c r="AO17" s="344">
        <v>2.0833333333333332E-2</v>
      </c>
      <c r="AP17" s="219">
        <f>AN17-AM17-AO17</f>
        <v>0.25000000000000006</v>
      </c>
      <c r="AQ17" s="220"/>
      <c r="AR17" s="217">
        <v>44391</v>
      </c>
      <c r="AS17" s="218">
        <v>0.29166666666666669</v>
      </c>
      <c r="AT17" s="92">
        <v>0.72916666666666663</v>
      </c>
      <c r="AU17" s="344">
        <v>4.1666666666666664E-2</v>
      </c>
      <c r="AV17" s="219">
        <f t="shared" si="37"/>
        <v>0.39583333333333326</v>
      </c>
      <c r="AW17" s="220" t="s">
        <v>96</v>
      </c>
      <c r="AX17" s="217">
        <v>44422</v>
      </c>
      <c r="AY17" s="222"/>
      <c r="AZ17" s="223"/>
      <c r="BA17" s="345"/>
      <c r="BB17" s="224"/>
      <c r="BC17" s="225"/>
      <c r="BD17" s="217">
        <v>44453</v>
      </c>
      <c r="BE17" s="218">
        <v>0.29166666666666669</v>
      </c>
      <c r="BF17" s="92">
        <v>0.66666666666666663</v>
      </c>
      <c r="BG17" s="344">
        <v>2.0833333333333332E-2</v>
      </c>
      <c r="BH17" s="219">
        <f t="shared" ref="BH17:BH18" si="39">BF17-BE17-BG17</f>
        <v>0.35416666666666663</v>
      </c>
      <c r="BI17" s="220"/>
      <c r="BJ17" s="217">
        <v>44483</v>
      </c>
      <c r="BK17" s="218">
        <v>0.29166666666666669</v>
      </c>
      <c r="BL17" s="183">
        <v>0.6875</v>
      </c>
      <c r="BM17" s="344">
        <v>2.0833333333333332E-2</v>
      </c>
      <c r="BN17" s="219">
        <f>BL17-BK17-BM17</f>
        <v>0.375</v>
      </c>
      <c r="BO17" s="220"/>
      <c r="BP17" s="295">
        <v>44514</v>
      </c>
      <c r="BQ17" s="298"/>
      <c r="BR17" s="301"/>
      <c r="BS17" s="345"/>
      <c r="BT17" s="299"/>
      <c r="BU17" s="300"/>
      <c r="BV17" s="295">
        <v>44544</v>
      </c>
      <c r="BW17" s="296">
        <v>0.29166666666666669</v>
      </c>
      <c r="BX17" s="92">
        <v>0.72916666666666663</v>
      </c>
      <c r="BY17" s="344">
        <v>4.1666666666666664E-2</v>
      </c>
      <c r="BZ17" s="349">
        <f t="shared" ref="BZ17:BZ18" si="40">BX17-BW17-BY17</f>
        <v>0.39583333333333326</v>
      </c>
      <c r="CA17" s="220"/>
    </row>
    <row r="18" spans="1:79" s="12" customFormat="1" x14ac:dyDescent="0.25">
      <c r="A18" s="330"/>
      <c r="B18" s="2"/>
      <c r="C18" s="2"/>
      <c r="D18" s="2"/>
      <c r="E18" s="63"/>
      <c r="F18" s="82"/>
      <c r="G18" s="8"/>
      <c r="H18" s="34">
        <v>44211</v>
      </c>
      <c r="I18" s="35">
        <v>0.29166666666666669</v>
      </c>
      <c r="J18" s="92">
        <v>0.64583333333333337</v>
      </c>
      <c r="K18" s="36">
        <v>2.0833333333333332E-2</v>
      </c>
      <c r="L18" s="37">
        <f>J18-I18-K18</f>
        <v>0.33333333333333337</v>
      </c>
      <c r="M18" s="42"/>
      <c r="N18" s="34">
        <v>44242</v>
      </c>
      <c r="O18" s="35">
        <v>0.29166666666666669</v>
      </c>
      <c r="P18" s="92">
        <v>0.66666666666666663</v>
      </c>
      <c r="Q18" s="344">
        <v>2.0833333333333332E-2</v>
      </c>
      <c r="R18" s="37">
        <f>P18-O18-Q18</f>
        <v>0.35416666666666663</v>
      </c>
      <c r="S18" s="42"/>
      <c r="T18" s="34">
        <v>44270</v>
      </c>
      <c r="U18" s="35">
        <v>0.29166666666666669</v>
      </c>
      <c r="V18" s="36">
        <v>0.6875</v>
      </c>
      <c r="W18" s="344">
        <v>4.1666666666666664E-2</v>
      </c>
      <c r="X18" s="37">
        <f>V18-U18-W18</f>
        <v>0.35416666666666663</v>
      </c>
      <c r="Y18" s="42"/>
      <c r="Z18" s="124">
        <v>44301</v>
      </c>
      <c r="AA18" s="125">
        <v>0.29166666666666669</v>
      </c>
      <c r="AB18" s="92">
        <v>0.75</v>
      </c>
      <c r="AC18" s="344">
        <v>4.1666666666666664E-2</v>
      </c>
      <c r="AD18" s="127">
        <f t="shared" si="34"/>
        <v>0.41666666666666663</v>
      </c>
      <c r="AE18" s="132"/>
      <c r="AF18" s="217">
        <v>44331</v>
      </c>
      <c r="AG18" s="222"/>
      <c r="AH18" s="223"/>
      <c r="AI18" s="345"/>
      <c r="AJ18" s="224"/>
      <c r="AK18" s="225"/>
      <c r="AL18" s="217">
        <v>44362</v>
      </c>
      <c r="AM18" s="218">
        <v>0.29166666666666669</v>
      </c>
      <c r="AN18" s="183">
        <v>0.70833333333333337</v>
      </c>
      <c r="AO18" s="344">
        <v>4.1666666666666664E-2</v>
      </c>
      <c r="AP18" s="219">
        <f t="shared" ref="AP18:AP19" si="41">AN18-AM18-AO18</f>
        <v>0.375</v>
      </c>
      <c r="AQ18" s="220"/>
      <c r="AR18" s="217">
        <v>44392</v>
      </c>
      <c r="AS18" s="218">
        <v>0.29166666666666669</v>
      </c>
      <c r="AT18" s="92">
        <v>0.73958333333333337</v>
      </c>
      <c r="AU18" s="344">
        <v>4.1666666666666664E-2</v>
      </c>
      <c r="AV18" s="219">
        <f>AT18-AS18-AU18</f>
        <v>0.40625</v>
      </c>
      <c r="AW18" s="220" t="s">
        <v>96</v>
      </c>
      <c r="AX18" s="217">
        <v>44423</v>
      </c>
      <c r="AY18" s="222"/>
      <c r="AZ18" s="223"/>
      <c r="BA18" s="345"/>
      <c r="BB18" s="224"/>
      <c r="BC18" s="225"/>
      <c r="BD18" s="217">
        <v>44454</v>
      </c>
      <c r="BE18" s="92">
        <v>0.375</v>
      </c>
      <c r="BF18" s="92">
        <v>0.66666666666666663</v>
      </c>
      <c r="BG18" s="344">
        <v>2.0833333333333332E-2</v>
      </c>
      <c r="BH18" s="219">
        <f t="shared" si="39"/>
        <v>0.27083333333333331</v>
      </c>
      <c r="BI18" s="220"/>
      <c r="BJ18" s="217">
        <v>44484</v>
      </c>
      <c r="BK18" s="218">
        <v>0.29166666666666669</v>
      </c>
      <c r="BL18" s="183">
        <v>0.6875</v>
      </c>
      <c r="BM18" s="344">
        <v>3.125E-2</v>
      </c>
      <c r="BN18" s="219">
        <f t="shared" ref="BN18" si="42">BL18-BK18-BM18</f>
        <v>0.36458333333333331</v>
      </c>
      <c r="BO18" s="220"/>
      <c r="BP18" s="295">
        <v>44515</v>
      </c>
      <c r="BQ18" s="296">
        <v>0.29166666666666669</v>
      </c>
      <c r="BR18" s="92">
        <v>0.67708333333333337</v>
      </c>
      <c r="BS18" s="344">
        <v>3.125E-2</v>
      </c>
      <c r="BT18" s="297">
        <f>BR18-BQ18-BS18</f>
        <v>0.35416666666666669</v>
      </c>
      <c r="BU18" s="220"/>
      <c r="BV18" s="295">
        <v>44545</v>
      </c>
      <c r="BW18" s="296">
        <v>0.29166666666666669</v>
      </c>
      <c r="BX18" s="183">
        <v>0.6875</v>
      </c>
      <c r="BY18" s="344">
        <v>2.0833333333333332E-2</v>
      </c>
      <c r="BZ18" s="349">
        <f t="shared" si="40"/>
        <v>0.375</v>
      </c>
      <c r="CA18" s="220"/>
    </row>
    <row r="19" spans="1:79" s="12" customFormat="1" x14ac:dyDescent="0.25">
      <c r="A19" s="331" t="s">
        <v>16</v>
      </c>
      <c r="B19" s="2"/>
      <c r="C19" s="2"/>
      <c r="D19" s="4">
        <f>SUM(D4:D17)</f>
        <v>-14</v>
      </c>
      <c r="E19" s="20"/>
      <c r="F19" s="86">
        <f>SUM(F4:F17)</f>
        <v>-14</v>
      </c>
      <c r="G19" s="8"/>
      <c r="H19" s="34">
        <v>44212</v>
      </c>
      <c r="I19" s="39"/>
      <c r="J19" s="40"/>
      <c r="K19" s="40"/>
      <c r="L19" s="41"/>
      <c r="M19" s="49"/>
      <c r="N19" s="34">
        <v>44243</v>
      </c>
      <c r="O19" s="35">
        <v>0.29166666666666669</v>
      </c>
      <c r="P19" s="92">
        <v>0.72916666666666663</v>
      </c>
      <c r="Q19" s="344">
        <v>2.0833333333333332E-2</v>
      </c>
      <c r="R19" s="37">
        <f t="shared" ref="R19:R21" si="43">P19-O19-Q19</f>
        <v>0.41666666666666663</v>
      </c>
      <c r="S19" s="42"/>
      <c r="T19" s="34">
        <v>44271</v>
      </c>
      <c r="U19" s="35">
        <v>0.29166666666666669</v>
      </c>
      <c r="V19" s="36">
        <v>0.6875</v>
      </c>
      <c r="W19" s="344">
        <v>4.1666666666666664E-2</v>
      </c>
      <c r="X19" s="37">
        <f t="shared" ref="X19:X21" si="44">V19-U19-W19</f>
        <v>0.35416666666666663</v>
      </c>
      <c r="Y19" s="42"/>
      <c r="Z19" s="124">
        <v>44302</v>
      </c>
      <c r="AA19" s="125">
        <v>0.29166666666666669</v>
      </c>
      <c r="AB19" s="92">
        <v>0.6875</v>
      </c>
      <c r="AC19" s="344">
        <v>4.1666666666666664E-2</v>
      </c>
      <c r="AD19" s="127">
        <f t="shared" si="34"/>
        <v>0.35416666666666663</v>
      </c>
      <c r="AE19" s="132"/>
      <c r="AF19" s="217">
        <v>44332</v>
      </c>
      <c r="AG19" s="222"/>
      <c r="AH19" s="223"/>
      <c r="AI19" s="345"/>
      <c r="AJ19" s="224"/>
      <c r="AK19" s="225"/>
      <c r="AL19" s="217">
        <v>44363</v>
      </c>
      <c r="AM19" s="218">
        <v>0.29166666666666669</v>
      </c>
      <c r="AN19" s="92">
        <v>0.66666666666666663</v>
      </c>
      <c r="AO19" s="344">
        <v>2.0833333333333332E-2</v>
      </c>
      <c r="AP19" s="219">
        <f t="shared" si="41"/>
        <v>0.35416666666666663</v>
      </c>
      <c r="AQ19" s="220"/>
      <c r="AR19" s="217">
        <v>44393</v>
      </c>
      <c r="AS19" s="218">
        <v>0.29166666666666669</v>
      </c>
      <c r="AT19" s="92">
        <v>0.67708333333333337</v>
      </c>
      <c r="AU19" s="344">
        <v>2.0833333333333332E-2</v>
      </c>
      <c r="AV19" s="219">
        <f t="shared" ref="AV19" si="45">AT19-AS19-AU19</f>
        <v>0.36458333333333337</v>
      </c>
      <c r="AW19" s="220" t="s">
        <v>96</v>
      </c>
      <c r="AX19" s="217">
        <v>44424</v>
      </c>
      <c r="AY19" s="218">
        <v>0.29166666666666669</v>
      </c>
      <c r="AZ19" s="92">
        <v>0.60416666666666663</v>
      </c>
      <c r="BA19" s="344">
        <v>2.0833333333333332E-2</v>
      </c>
      <c r="BB19" s="219">
        <f>AZ19-AY19-BA19</f>
        <v>0.29166666666666663</v>
      </c>
      <c r="BC19" s="220"/>
      <c r="BD19" s="217">
        <v>44455</v>
      </c>
      <c r="BE19" s="218">
        <v>0.29166666666666669</v>
      </c>
      <c r="BF19" s="92">
        <v>0.69791666666666663</v>
      </c>
      <c r="BG19" s="344">
        <v>4.1666666666666664E-2</v>
      </c>
      <c r="BH19" s="219">
        <f>BF19-BE19-BG19</f>
        <v>0.36458333333333326</v>
      </c>
      <c r="BI19" s="220"/>
      <c r="BJ19" s="217">
        <v>44485</v>
      </c>
      <c r="BK19" s="222"/>
      <c r="BL19" s="223"/>
      <c r="BM19" s="345"/>
      <c r="BN19" s="224"/>
      <c r="BO19" s="225"/>
      <c r="BP19" s="295">
        <v>44516</v>
      </c>
      <c r="BQ19" s="296">
        <v>0.29166666666666669</v>
      </c>
      <c r="BR19" s="183">
        <v>0.71875</v>
      </c>
      <c r="BS19" s="344">
        <v>4.1666666666666664E-2</v>
      </c>
      <c r="BT19" s="297">
        <f t="shared" ref="BT19:BT20" si="46">BR19-BQ19-BS19</f>
        <v>0.38541666666666663</v>
      </c>
      <c r="BU19" s="220"/>
      <c r="BV19" s="295">
        <v>44546</v>
      </c>
      <c r="BW19" s="296">
        <v>0.29166666666666669</v>
      </c>
      <c r="BX19" s="183">
        <v>0.6875</v>
      </c>
      <c r="BY19" s="344">
        <v>4.1666666666666664E-2</v>
      </c>
      <c r="BZ19" s="349">
        <f>BX19-BW19-BY19</f>
        <v>0.35416666666666663</v>
      </c>
      <c r="CA19" s="220"/>
    </row>
    <row r="20" spans="1:79" s="12" customFormat="1" x14ac:dyDescent="0.25">
      <c r="A20" s="330"/>
      <c r="B20" s="2"/>
      <c r="C20" s="2"/>
      <c r="D20" s="2"/>
      <c r="E20" s="63"/>
      <c r="F20" s="73"/>
      <c r="G20" s="8"/>
      <c r="H20" s="34">
        <v>44213</v>
      </c>
      <c r="I20" s="39"/>
      <c r="J20" s="40"/>
      <c r="K20" s="40"/>
      <c r="L20" s="41"/>
      <c r="M20" s="49"/>
      <c r="N20" s="34">
        <v>44244</v>
      </c>
      <c r="O20" s="35">
        <v>0.29166666666666669</v>
      </c>
      <c r="P20" s="92">
        <v>0.73958333333333337</v>
      </c>
      <c r="Q20" s="344">
        <v>4.1666666666666664E-2</v>
      </c>
      <c r="R20" s="37">
        <f t="shared" si="43"/>
        <v>0.40625</v>
      </c>
      <c r="S20" s="42"/>
      <c r="T20" s="34">
        <v>44272</v>
      </c>
      <c r="U20" s="35">
        <v>0.29166666666666669</v>
      </c>
      <c r="V20" s="92">
        <v>0.76041666666666663</v>
      </c>
      <c r="W20" s="344">
        <v>4.1666666666666664E-2</v>
      </c>
      <c r="X20" s="37">
        <f t="shared" si="44"/>
        <v>0.42708333333333326</v>
      </c>
      <c r="Y20" s="42"/>
      <c r="Z20" s="124">
        <v>44303</v>
      </c>
      <c r="AA20" s="128"/>
      <c r="AB20" s="131"/>
      <c r="AC20" s="345"/>
      <c r="AD20" s="129"/>
      <c r="AE20" s="130"/>
      <c r="AF20" s="217">
        <v>44333</v>
      </c>
      <c r="AG20" s="218">
        <v>0.29166666666666669</v>
      </c>
      <c r="AH20" s="183">
        <v>0.6875</v>
      </c>
      <c r="AI20" s="344">
        <v>4.1666666666666664E-2</v>
      </c>
      <c r="AJ20" s="219">
        <f>AH20-AG20-AI20</f>
        <v>0.35416666666666663</v>
      </c>
      <c r="AK20" s="220"/>
      <c r="AL20" s="217">
        <v>44364</v>
      </c>
      <c r="AM20" s="218">
        <v>0.29166666666666669</v>
      </c>
      <c r="AN20" s="92">
        <v>0.75</v>
      </c>
      <c r="AO20" s="344">
        <v>4.1666666666666664E-2</v>
      </c>
      <c r="AP20" s="219">
        <f>AN20-AM20-AO20</f>
        <v>0.41666666666666663</v>
      </c>
      <c r="AQ20" s="220"/>
      <c r="AR20" s="217">
        <v>44394</v>
      </c>
      <c r="AS20" s="222"/>
      <c r="AT20" s="223"/>
      <c r="AU20" s="345"/>
      <c r="AV20" s="224"/>
      <c r="AW20" s="225"/>
      <c r="AX20" s="217">
        <v>44425</v>
      </c>
      <c r="AY20" s="92">
        <v>0.3125</v>
      </c>
      <c r="AZ20" s="92">
        <v>0.5</v>
      </c>
      <c r="BA20" s="344"/>
      <c r="BB20" s="219">
        <f t="shared" ref="BB20:BB21" si="47">AZ20-AY20-BA20</f>
        <v>0.1875</v>
      </c>
      <c r="BC20" s="220"/>
      <c r="BD20" s="217">
        <v>44456</v>
      </c>
      <c r="BE20" s="218">
        <v>0.29166666666666669</v>
      </c>
      <c r="BF20" s="92">
        <v>0.67708333333333337</v>
      </c>
      <c r="BG20" s="344">
        <v>4.1666666666666664E-2</v>
      </c>
      <c r="BH20" s="219">
        <f t="shared" ref="BH20" si="48">BF20-BE20-BG20</f>
        <v>0.34375</v>
      </c>
      <c r="BI20" s="220"/>
      <c r="BJ20" s="217">
        <v>44486</v>
      </c>
      <c r="BK20" s="222"/>
      <c r="BL20" s="223"/>
      <c r="BM20" s="345"/>
      <c r="BN20" s="224"/>
      <c r="BO20" s="225"/>
      <c r="BP20" s="295">
        <v>44517</v>
      </c>
      <c r="BQ20" s="296">
        <v>0.29166666666666669</v>
      </c>
      <c r="BR20" s="92">
        <v>0.6875</v>
      </c>
      <c r="BS20" s="344">
        <v>2.0833333333333332E-2</v>
      </c>
      <c r="BT20" s="297">
        <f t="shared" si="46"/>
        <v>0.375</v>
      </c>
      <c r="BU20" s="220"/>
      <c r="BV20" s="295">
        <v>44547</v>
      </c>
      <c r="BW20" s="296">
        <v>0.29166666666666669</v>
      </c>
      <c r="BX20" s="92">
        <v>0.71875</v>
      </c>
      <c r="BY20" s="344">
        <v>4.1666666666666664E-2</v>
      </c>
      <c r="BZ20" s="349">
        <f t="shared" ref="BZ20" si="49">BX20-BW20-BY20</f>
        <v>0.38541666666666663</v>
      </c>
      <c r="CA20" s="220"/>
    </row>
    <row r="21" spans="1:79" s="12" customFormat="1" x14ac:dyDescent="0.25">
      <c r="A21" s="331" t="s">
        <v>17</v>
      </c>
      <c r="B21" s="2"/>
      <c r="C21" s="2"/>
      <c r="D21" s="2"/>
      <c r="E21" s="63"/>
      <c r="F21" s="73"/>
      <c r="G21" s="8"/>
      <c r="H21" s="34">
        <v>44214</v>
      </c>
      <c r="I21" s="35">
        <v>0.29166666666666669</v>
      </c>
      <c r="J21" s="92">
        <v>0.60416666666666663</v>
      </c>
      <c r="K21" s="36">
        <v>2.0833333333333332E-2</v>
      </c>
      <c r="L21" s="37">
        <f>J21-I21-K21</f>
        <v>0.29166666666666663</v>
      </c>
      <c r="M21" s="42"/>
      <c r="N21" s="34">
        <v>44245</v>
      </c>
      <c r="O21" s="35">
        <v>0.29166666666666669</v>
      </c>
      <c r="P21" s="92">
        <v>0.66666666666666663</v>
      </c>
      <c r="Q21" s="344">
        <v>2.0833333333333332E-2</v>
      </c>
      <c r="R21" s="37">
        <f t="shared" si="43"/>
        <v>0.35416666666666663</v>
      </c>
      <c r="S21" s="42"/>
      <c r="T21" s="34">
        <v>44273</v>
      </c>
      <c r="U21" s="35">
        <v>0.29166666666666669</v>
      </c>
      <c r="V21" s="92">
        <v>0.72916666666666663</v>
      </c>
      <c r="W21" s="344">
        <v>4.1666666666666664E-2</v>
      </c>
      <c r="X21" s="37">
        <f t="shared" si="44"/>
        <v>0.39583333333333326</v>
      </c>
      <c r="Y21" s="42"/>
      <c r="Z21" s="124">
        <v>44304</v>
      </c>
      <c r="AA21" s="128"/>
      <c r="AB21" s="131"/>
      <c r="AC21" s="345"/>
      <c r="AD21" s="129"/>
      <c r="AE21" s="130"/>
      <c r="AF21" s="217">
        <v>44334</v>
      </c>
      <c r="AG21" s="218">
        <v>0.29166666666666669</v>
      </c>
      <c r="AH21" s="183">
        <v>0.6875</v>
      </c>
      <c r="AI21" s="344">
        <v>4.1666666666666664E-2</v>
      </c>
      <c r="AJ21" s="219">
        <f t="shared" ref="AJ21:AJ22" si="50">AH21-AG21-AI21</f>
        <v>0.35416666666666663</v>
      </c>
      <c r="AK21" s="220"/>
      <c r="AL21" s="217">
        <v>44365</v>
      </c>
      <c r="AM21" s="218">
        <v>0.29166666666666669</v>
      </c>
      <c r="AN21" s="183">
        <v>0.6875</v>
      </c>
      <c r="AO21" s="344">
        <v>4.1666666666666664E-2</v>
      </c>
      <c r="AP21" s="219">
        <f t="shared" ref="AP21" si="51">AN21-AM21-AO21</f>
        <v>0.35416666666666663</v>
      </c>
      <c r="AQ21" s="220"/>
      <c r="AR21" s="217">
        <v>44395</v>
      </c>
      <c r="AS21" s="222"/>
      <c r="AT21" s="223"/>
      <c r="AU21" s="345"/>
      <c r="AV21" s="224"/>
      <c r="AW21" s="225"/>
      <c r="AX21" s="217">
        <v>44426</v>
      </c>
      <c r="AY21" s="218">
        <v>0.29166666666666669</v>
      </c>
      <c r="AZ21" s="92">
        <v>0.52083333333333337</v>
      </c>
      <c r="BA21" s="344"/>
      <c r="BB21" s="219">
        <f t="shared" si="47"/>
        <v>0.22916666666666669</v>
      </c>
      <c r="BC21" s="220"/>
      <c r="BD21" s="217">
        <v>44457</v>
      </c>
      <c r="BE21" s="222"/>
      <c r="BF21" s="223"/>
      <c r="BG21" s="345"/>
      <c r="BH21" s="224"/>
      <c r="BI21" s="225"/>
      <c r="BJ21" s="217">
        <v>44487</v>
      </c>
      <c r="BK21" s="218">
        <v>0.29166666666666669</v>
      </c>
      <c r="BL21" s="183">
        <v>0.6875</v>
      </c>
      <c r="BM21" s="344">
        <v>2.0833333333333332E-2</v>
      </c>
      <c r="BN21" s="219">
        <f>BL21-BK21-BM21</f>
        <v>0.375</v>
      </c>
      <c r="BO21" s="220"/>
      <c r="BP21" s="295">
        <v>44518</v>
      </c>
      <c r="BQ21" s="296">
        <v>0.29166666666666669</v>
      </c>
      <c r="BR21" s="92">
        <v>0.6875</v>
      </c>
      <c r="BS21" s="344">
        <v>2.0833333333333332E-2</v>
      </c>
      <c r="BT21" s="297">
        <f>BR21-BQ21-BS21</f>
        <v>0.375</v>
      </c>
      <c r="BU21" s="220"/>
      <c r="BV21" s="295">
        <v>44548</v>
      </c>
      <c r="BW21" s="298"/>
      <c r="BX21" s="301"/>
      <c r="BY21" s="345"/>
      <c r="BZ21" s="350"/>
      <c r="CA21" s="300"/>
    </row>
    <row r="22" spans="1:79" s="12" customFormat="1" x14ac:dyDescent="0.25">
      <c r="A22" s="332">
        <v>44203</v>
      </c>
      <c r="B22" s="5"/>
      <c r="C22" s="5"/>
      <c r="D22" s="17"/>
      <c r="E22" s="68" t="s">
        <v>55</v>
      </c>
      <c r="F22" s="84"/>
      <c r="G22" s="8"/>
      <c r="H22" s="34">
        <v>44215</v>
      </c>
      <c r="I22" s="35">
        <v>0.29166666666666669</v>
      </c>
      <c r="J22" s="92">
        <v>0.66666666666666663</v>
      </c>
      <c r="K22" s="36">
        <v>2.0833333333333332E-2</v>
      </c>
      <c r="L22" s="37">
        <f t="shared" ref="L22:L24" si="52">J22-I22-K22</f>
        <v>0.35416666666666663</v>
      </c>
      <c r="M22" s="42"/>
      <c r="N22" s="34">
        <v>44246</v>
      </c>
      <c r="O22" s="35">
        <v>0.29166666666666669</v>
      </c>
      <c r="P22" s="92">
        <v>0.66666666666666663</v>
      </c>
      <c r="Q22" s="344">
        <v>4.1666666666666664E-2</v>
      </c>
      <c r="R22" s="37">
        <f>P22-O22-Q22</f>
        <v>0.33333333333333326</v>
      </c>
      <c r="S22" s="42"/>
      <c r="T22" s="34">
        <v>44274</v>
      </c>
      <c r="U22" s="35">
        <v>0.29166666666666669</v>
      </c>
      <c r="V22" s="92">
        <v>0.64583333333333337</v>
      </c>
      <c r="W22" s="344">
        <v>2.0833333333333332E-2</v>
      </c>
      <c r="X22" s="37">
        <f>V22-U22-W22</f>
        <v>0.33333333333333337</v>
      </c>
      <c r="Y22" s="42"/>
      <c r="Z22" s="124">
        <v>44305</v>
      </c>
      <c r="AA22" s="125">
        <v>0.29166666666666669</v>
      </c>
      <c r="AB22" s="126">
        <v>0.6875</v>
      </c>
      <c r="AC22" s="344">
        <v>3.125E-2</v>
      </c>
      <c r="AD22" s="127">
        <f t="shared" ref="AD22:AD26" si="53">AB22-AA22-AC22</f>
        <v>0.36458333333333331</v>
      </c>
      <c r="AE22" s="138"/>
      <c r="AF22" s="217">
        <v>44335</v>
      </c>
      <c r="AG22" s="218">
        <v>0.29166666666666669</v>
      </c>
      <c r="AH22" s="92">
        <v>0.71875</v>
      </c>
      <c r="AI22" s="344">
        <v>4.1666666666666664E-2</v>
      </c>
      <c r="AJ22" s="219">
        <f t="shared" si="50"/>
        <v>0.38541666666666663</v>
      </c>
      <c r="AK22" s="220"/>
      <c r="AL22" s="217">
        <v>44366</v>
      </c>
      <c r="AM22" s="222"/>
      <c r="AN22" s="223"/>
      <c r="AO22" s="345"/>
      <c r="AP22" s="224"/>
      <c r="AQ22" s="225"/>
      <c r="AR22" s="217">
        <v>44396</v>
      </c>
      <c r="AS22" s="218">
        <v>0.29166666666666669</v>
      </c>
      <c r="AT22" s="92">
        <v>0.6875</v>
      </c>
      <c r="AU22" s="344">
        <v>2.0833333333333332E-2</v>
      </c>
      <c r="AV22" s="219">
        <f>AT22-AS22-AU22</f>
        <v>0.375</v>
      </c>
      <c r="AW22" s="221" t="s">
        <v>79</v>
      </c>
      <c r="AX22" s="217">
        <v>44427</v>
      </c>
      <c r="AY22" s="92">
        <v>0.33333333333333331</v>
      </c>
      <c r="AZ22" s="92">
        <v>0.48958333333333331</v>
      </c>
      <c r="BA22" s="344"/>
      <c r="BB22" s="219">
        <f>AZ22-AY22-BA22</f>
        <v>0.15625</v>
      </c>
      <c r="BC22" s="220"/>
      <c r="BD22" s="217">
        <v>44458</v>
      </c>
      <c r="BE22" s="222"/>
      <c r="BF22" s="223"/>
      <c r="BG22" s="345"/>
      <c r="BH22" s="224"/>
      <c r="BI22" s="225"/>
      <c r="BJ22" s="217">
        <v>44488</v>
      </c>
      <c r="BK22" s="218">
        <v>0.29166666666666669</v>
      </c>
      <c r="BL22" s="183">
        <v>0.6875</v>
      </c>
      <c r="BM22" s="344">
        <v>4.1666666666666664E-2</v>
      </c>
      <c r="BN22" s="219">
        <f t="shared" ref="BN22:BN23" si="54">BL22-BK22-BM22</f>
        <v>0.35416666666666663</v>
      </c>
      <c r="BO22" s="220"/>
      <c r="BP22" s="295">
        <v>44519</v>
      </c>
      <c r="BQ22" s="296">
        <v>0.29166666666666669</v>
      </c>
      <c r="BR22" s="92">
        <v>0.66666666666666663</v>
      </c>
      <c r="BS22" s="344">
        <v>2.0833333333333332E-2</v>
      </c>
      <c r="BT22" s="297">
        <f t="shared" ref="BT22" si="55">BR22-BQ22-BS22</f>
        <v>0.35416666666666663</v>
      </c>
      <c r="BU22" s="220"/>
      <c r="BV22" s="295">
        <v>44549</v>
      </c>
      <c r="BW22" s="298"/>
      <c r="BX22" s="301"/>
      <c r="BY22" s="345"/>
      <c r="BZ22" s="350"/>
      <c r="CA22" s="300"/>
    </row>
    <row r="23" spans="1:79" s="12" customFormat="1" x14ac:dyDescent="0.25">
      <c r="A23" s="332">
        <v>44267</v>
      </c>
      <c r="B23" s="5"/>
      <c r="D23" s="17"/>
      <c r="E23" s="68" t="s">
        <v>55</v>
      </c>
      <c r="F23" s="84"/>
      <c r="G23" s="57"/>
      <c r="H23" s="34">
        <v>44216</v>
      </c>
      <c r="I23" s="35">
        <v>0.29166666666666669</v>
      </c>
      <c r="J23" s="92">
        <v>0.66666666666666663</v>
      </c>
      <c r="K23" s="36">
        <v>2.0833333333333332E-2</v>
      </c>
      <c r="L23" s="37">
        <f t="shared" si="52"/>
        <v>0.35416666666666663</v>
      </c>
      <c r="M23" s="42"/>
      <c r="N23" s="34">
        <v>44247</v>
      </c>
      <c r="O23" s="39"/>
      <c r="P23" s="40"/>
      <c r="Q23" s="345"/>
      <c r="R23" s="41"/>
      <c r="S23" s="49"/>
      <c r="T23" s="34">
        <v>44275</v>
      </c>
      <c r="U23" s="39"/>
      <c r="V23" s="40"/>
      <c r="W23" s="345"/>
      <c r="X23" s="41"/>
      <c r="Y23" s="49"/>
      <c r="Z23" s="124">
        <v>44306</v>
      </c>
      <c r="AA23" s="125">
        <v>0.29166666666666669</v>
      </c>
      <c r="AB23" s="92">
        <v>0.80208333333333337</v>
      </c>
      <c r="AC23" s="344">
        <v>4.1666666666666664E-2</v>
      </c>
      <c r="AD23" s="127">
        <f t="shared" si="53"/>
        <v>0.46875000000000006</v>
      </c>
      <c r="AE23" s="132"/>
      <c r="AF23" s="217">
        <v>44336</v>
      </c>
      <c r="AG23" s="218">
        <v>0.29166666666666669</v>
      </c>
      <c r="AH23" s="92">
        <v>0.77083333333333337</v>
      </c>
      <c r="AI23" s="344">
        <v>4.1666666666666664E-2</v>
      </c>
      <c r="AJ23" s="219">
        <f>AH23-AG23-AI23</f>
        <v>0.4375</v>
      </c>
      <c r="AK23" s="220"/>
      <c r="AL23" s="217">
        <v>44367</v>
      </c>
      <c r="AM23" s="222"/>
      <c r="AN23" s="223"/>
      <c r="AO23" s="345"/>
      <c r="AP23" s="224"/>
      <c r="AQ23" s="225"/>
      <c r="AR23" s="217">
        <v>44397</v>
      </c>
      <c r="AS23" s="218">
        <v>0.29166666666666669</v>
      </c>
      <c r="AT23" s="183">
        <v>0.6875</v>
      </c>
      <c r="AU23" s="344">
        <v>4.1666666666666664E-2</v>
      </c>
      <c r="AV23" s="219">
        <f t="shared" ref="AV23:AV24" si="56">AT23-AS23-AU23</f>
        <v>0.35416666666666663</v>
      </c>
      <c r="AW23" s="220" t="s">
        <v>96</v>
      </c>
      <c r="AX23" s="217">
        <v>44428</v>
      </c>
      <c r="AY23" s="218"/>
      <c r="AZ23" s="183"/>
      <c r="BA23" s="344"/>
      <c r="BB23" s="219"/>
      <c r="BC23" s="221" t="s">
        <v>41</v>
      </c>
      <c r="BD23" s="217">
        <v>44459</v>
      </c>
      <c r="BE23" s="218"/>
      <c r="BF23" s="183"/>
      <c r="BG23" s="344"/>
      <c r="BH23" s="219"/>
      <c r="BI23" s="221" t="s">
        <v>31</v>
      </c>
      <c r="BJ23" s="217">
        <v>44489</v>
      </c>
      <c r="BK23" s="218">
        <v>0.29166666666666669</v>
      </c>
      <c r="BL23" s="92">
        <v>0.6875</v>
      </c>
      <c r="BM23" s="344">
        <v>2.0833333333333332E-2</v>
      </c>
      <c r="BN23" s="219">
        <f t="shared" si="54"/>
        <v>0.375</v>
      </c>
      <c r="BO23" s="220"/>
      <c r="BP23" s="295">
        <v>44520</v>
      </c>
      <c r="BQ23" s="298"/>
      <c r="BR23" s="301"/>
      <c r="BS23" s="345"/>
      <c r="BT23" s="299"/>
      <c r="BU23" s="300"/>
      <c r="BV23" s="295">
        <v>44550</v>
      </c>
      <c r="BW23" s="296">
        <v>0.29166666666666669</v>
      </c>
      <c r="BX23" s="92">
        <v>0.78125</v>
      </c>
      <c r="BY23" s="344">
        <v>4.1666666666666664E-2</v>
      </c>
      <c r="BZ23" s="349">
        <f>BX23-BW23-BY23</f>
        <v>0.44791666666666663</v>
      </c>
      <c r="CA23" s="220"/>
    </row>
    <row r="24" spans="1:79" s="12" customFormat="1" x14ac:dyDescent="0.25">
      <c r="A24" s="332"/>
      <c r="B24" s="5"/>
      <c r="C24" s="5"/>
      <c r="D24" s="17"/>
      <c r="E24" s="53"/>
      <c r="F24" s="84"/>
      <c r="G24" s="57"/>
      <c r="H24" s="34">
        <v>44217</v>
      </c>
      <c r="I24" s="35">
        <v>0.29166666666666669</v>
      </c>
      <c r="J24" s="92">
        <v>0.65625</v>
      </c>
      <c r="K24" s="36">
        <v>2.0833333333333332E-2</v>
      </c>
      <c r="L24" s="37">
        <f t="shared" si="52"/>
        <v>0.34375</v>
      </c>
      <c r="M24" s="42"/>
      <c r="N24" s="34">
        <v>44248</v>
      </c>
      <c r="O24" s="39"/>
      <c r="P24" s="40"/>
      <c r="Q24" s="345"/>
      <c r="R24" s="41"/>
      <c r="S24" s="49"/>
      <c r="T24" s="34">
        <v>44276</v>
      </c>
      <c r="U24" s="39"/>
      <c r="V24" s="40"/>
      <c r="W24" s="345"/>
      <c r="X24" s="41"/>
      <c r="Y24" s="49"/>
      <c r="Z24" s="124">
        <v>44307</v>
      </c>
      <c r="AA24" s="125">
        <v>0.29166666666666669</v>
      </c>
      <c r="AB24" s="92">
        <v>0.76041666666666663</v>
      </c>
      <c r="AC24" s="344">
        <v>4.1666666666666664E-2</v>
      </c>
      <c r="AD24" s="127">
        <f t="shared" si="53"/>
        <v>0.42708333333333326</v>
      </c>
      <c r="AE24" s="132"/>
      <c r="AF24" s="217">
        <v>44337</v>
      </c>
      <c r="AG24" s="218">
        <v>0.29166666666666669</v>
      </c>
      <c r="AH24" s="183">
        <v>0.6875</v>
      </c>
      <c r="AI24" s="344">
        <v>4.1666666666666664E-2</v>
      </c>
      <c r="AJ24" s="219">
        <f t="shared" ref="AJ24" si="57">AH24-AG24-AI24</f>
        <v>0.35416666666666663</v>
      </c>
      <c r="AK24" s="220"/>
      <c r="AL24" s="217">
        <v>44368</v>
      </c>
      <c r="AM24" s="218">
        <v>0.29166666666666669</v>
      </c>
      <c r="AN24" s="183">
        <v>0.6875</v>
      </c>
      <c r="AO24" s="344">
        <v>4.1666666666666664E-2</v>
      </c>
      <c r="AP24" s="219">
        <f>AN24-AM24-AO24</f>
        <v>0.35416666666666663</v>
      </c>
      <c r="AQ24" s="220"/>
      <c r="AR24" s="217">
        <v>44398</v>
      </c>
      <c r="AS24" s="218">
        <v>0.29166666666666669</v>
      </c>
      <c r="AT24" s="183">
        <v>0.6875</v>
      </c>
      <c r="AU24" s="344">
        <v>2.0833333333333332E-2</v>
      </c>
      <c r="AV24" s="219">
        <f t="shared" si="56"/>
        <v>0.375</v>
      </c>
      <c r="AW24" s="220"/>
      <c r="AX24" s="217">
        <v>44429</v>
      </c>
      <c r="AY24" s="222"/>
      <c r="AZ24" s="223"/>
      <c r="BA24" s="345"/>
      <c r="BB24" s="224"/>
      <c r="BC24" s="225"/>
      <c r="BD24" s="217">
        <v>44460</v>
      </c>
      <c r="BE24" s="218">
        <v>0.29166666666666669</v>
      </c>
      <c r="BF24" s="92">
        <v>0.70833333333333337</v>
      </c>
      <c r="BG24" s="344">
        <v>4.1666666666666664E-2</v>
      </c>
      <c r="BH24" s="219">
        <f t="shared" ref="BH24:BH25" si="58">BF24-BE24-BG24</f>
        <v>0.375</v>
      </c>
      <c r="BI24" s="220"/>
      <c r="BJ24" s="217">
        <v>44490</v>
      </c>
      <c r="BK24" s="218">
        <v>0.29166666666666669</v>
      </c>
      <c r="BL24" s="183">
        <v>0.6875</v>
      </c>
      <c r="BM24" s="344">
        <v>4.1666666666666664E-2</v>
      </c>
      <c r="BN24" s="219">
        <f>BL24-BK24-BM24</f>
        <v>0.35416666666666663</v>
      </c>
      <c r="BO24" s="220"/>
      <c r="BP24" s="295">
        <v>44521</v>
      </c>
      <c r="BQ24" s="298"/>
      <c r="BR24" s="301"/>
      <c r="BS24" s="345"/>
      <c r="BT24" s="299"/>
      <c r="BU24" s="300"/>
      <c r="BV24" s="295">
        <v>44551</v>
      </c>
      <c r="BW24" s="296">
        <v>0.29166666666666669</v>
      </c>
      <c r="BX24" s="92">
        <v>0.73958333333333337</v>
      </c>
      <c r="BY24" s="344">
        <v>4.1666666666666664E-2</v>
      </c>
      <c r="BZ24" s="349">
        <f t="shared" ref="BZ24:BZ25" si="59">BX24-BW24-BY24</f>
        <v>0.40625</v>
      </c>
      <c r="CA24" s="220"/>
    </row>
    <row r="25" spans="1:79" s="12" customFormat="1" x14ac:dyDescent="0.25">
      <c r="A25" s="332"/>
      <c r="B25" s="5"/>
      <c r="C25" s="5"/>
      <c r="D25" s="17"/>
      <c r="E25" s="53"/>
      <c r="F25" s="84"/>
      <c r="G25" s="57"/>
      <c r="H25" s="34">
        <v>44218</v>
      </c>
      <c r="I25" s="35">
        <v>0.29166666666666669</v>
      </c>
      <c r="J25" s="92">
        <v>0.66666666666666663</v>
      </c>
      <c r="K25" s="36">
        <v>2.0833333333333332E-2</v>
      </c>
      <c r="L25" s="37">
        <f>J25-I25-K25</f>
        <v>0.35416666666666663</v>
      </c>
      <c r="M25" s="42"/>
      <c r="N25" s="34">
        <v>44249</v>
      </c>
      <c r="O25" s="35">
        <v>0.29166666666666669</v>
      </c>
      <c r="P25" s="92">
        <v>0.69791666666666663</v>
      </c>
      <c r="Q25" s="344">
        <v>4.1666666666666664E-2</v>
      </c>
      <c r="R25" s="37">
        <f>P25-O25-Q25</f>
        <v>0.36458333333333326</v>
      </c>
      <c r="S25" s="42"/>
      <c r="T25" s="34">
        <v>44277</v>
      </c>
      <c r="U25" s="35">
        <v>0.29166666666666669</v>
      </c>
      <c r="V25" s="36">
        <v>0.6875</v>
      </c>
      <c r="W25" s="344">
        <v>4.1666666666666664E-2</v>
      </c>
      <c r="X25" s="37">
        <f>V25-U25-W25</f>
        <v>0.35416666666666663</v>
      </c>
      <c r="Y25" s="42"/>
      <c r="Z25" s="124">
        <v>44308</v>
      </c>
      <c r="AA25" s="125">
        <v>0.29166666666666669</v>
      </c>
      <c r="AB25" s="92">
        <v>0.71875</v>
      </c>
      <c r="AC25" s="344">
        <v>4.1666666666666664E-2</v>
      </c>
      <c r="AD25" s="127">
        <f t="shared" si="53"/>
        <v>0.38541666666666663</v>
      </c>
      <c r="AE25" s="132"/>
      <c r="AF25" s="217">
        <v>44338</v>
      </c>
      <c r="AG25" s="222"/>
      <c r="AH25" s="223"/>
      <c r="AI25" s="345"/>
      <c r="AJ25" s="224"/>
      <c r="AK25" s="225"/>
      <c r="AL25" s="217">
        <v>44369</v>
      </c>
      <c r="AM25" s="218">
        <v>0.29166666666666669</v>
      </c>
      <c r="AN25" s="92">
        <v>0.69791666666666663</v>
      </c>
      <c r="AO25" s="344">
        <v>4.1666666666666664E-2</v>
      </c>
      <c r="AP25" s="219">
        <f t="shared" ref="AP25:AP26" si="60">AN25-AM25-AO25</f>
        <v>0.36458333333333326</v>
      </c>
      <c r="AQ25" s="220"/>
      <c r="AR25" s="217">
        <v>44399</v>
      </c>
      <c r="AS25" s="218">
        <v>0.29166666666666669</v>
      </c>
      <c r="AT25" s="183">
        <v>0.6875</v>
      </c>
      <c r="AU25" s="344">
        <v>4.1666666666666664E-2</v>
      </c>
      <c r="AV25" s="219">
        <f>AT25-AS25-AU25</f>
        <v>0.35416666666666663</v>
      </c>
      <c r="AW25" s="220"/>
      <c r="AX25" s="217">
        <v>44430</v>
      </c>
      <c r="AY25" s="222"/>
      <c r="AZ25" s="223"/>
      <c r="BA25" s="345"/>
      <c r="BB25" s="224"/>
      <c r="BC25" s="225"/>
      <c r="BD25" s="217">
        <v>44461</v>
      </c>
      <c r="BE25" s="218">
        <v>0.29166666666666669</v>
      </c>
      <c r="BF25" s="92">
        <v>0.73958333333333337</v>
      </c>
      <c r="BG25" s="344">
        <v>4.1666666666666664E-2</v>
      </c>
      <c r="BH25" s="219">
        <f t="shared" si="58"/>
        <v>0.40625</v>
      </c>
      <c r="BI25" s="220"/>
      <c r="BJ25" s="217">
        <v>44491</v>
      </c>
      <c r="BK25" s="218">
        <v>0.29166666666666669</v>
      </c>
      <c r="BL25" s="92">
        <v>0.67708333333333337</v>
      </c>
      <c r="BM25" s="344">
        <v>2.0833333333333332E-2</v>
      </c>
      <c r="BN25" s="219">
        <f t="shared" ref="BN25" si="61">BL25-BK25-BM25</f>
        <v>0.36458333333333337</v>
      </c>
      <c r="BO25" s="220"/>
      <c r="BP25" s="295">
        <v>44522</v>
      </c>
      <c r="BQ25" s="296">
        <v>0.29166666666666669</v>
      </c>
      <c r="BR25" s="92">
        <v>0.72916666666666663</v>
      </c>
      <c r="BS25" s="344">
        <v>4.1666666666666664E-2</v>
      </c>
      <c r="BT25" s="297">
        <f>BR25-BQ25-BS25</f>
        <v>0.39583333333333326</v>
      </c>
      <c r="BU25" s="220"/>
      <c r="BV25" s="295">
        <v>44552</v>
      </c>
      <c r="BW25" s="296">
        <v>0.29166666666666669</v>
      </c>
      <c r="BX25" s="92">
        <v>0.78125</v>
      </c>
      <c r="BY25" s="344">
        <v>4.1666666666666664E-2</v>
      </c>
      <c r="BZ25" s="349">
        <f t="shared" si="59"/>
        <v>0.44791666666666663</v>
      </c>
      <c r="CA25" s="220"/>
    </row>
    <row r="26" spans="1:79" s="12" customFormat="1" x14ac:dyDescent="0.25">
      <c r="A26" s="332"/>
      <c r="B26" s="5"/>
      <c r="C26" s="5"/>
      <c r="D26" s="17"/>
      <c r="E26" s="53"/>
      <c r="F26" s="84"/>
      <c r="G26" s="57"/>
      <c r="H26" s="34">
        <v>44219</v>
      </c>
      <c r="I26" s="39"/>
      <c r="J26" s="40"/>
      <c r="K26" s="40"/>
      <c r="L26" s="41"/>
      <c r="M26" s="49"/>
      <c r="N26" s="34">
        <v>44250</v>
      </c>
      <c r="O26" s="35">
        <v>0.29166666666666669</v>
      </c>
      <c r="P26" s="92">
        <v>0.70833333333333337</v>
      </c>
      <c r="Q26" s="344">
        <v>4.1666666666666664E-2</v>
      </c>
      <c r="R26" s="37">
        <f t="shared" ref="R26:R28" si="62">P26-O26-Q26</f>
        <v>0.375</v>
      </c>
      <c r="S26" s="42"/>
      <c r="T26" s="34">
        <v>44278</v>
      </c>
      <c r="U26" s="35">
        <v>0.29166666666666669</v>
      </c>
      <c r="V26" s="92">
        <v>0.67708333333333337</v>
      </c>
      <c r="W26" s="344">
        <v>2.0833333333333332E-2</v>
      </c>
      <c r="X26" s="37">
        <f t="shared" ref="X26:X28" si="63">V26-U26-W26</f>
        <v>0.36458333333333337</v>
      </c>
      <c r="Y26" s="42"/>
      <c r="Z26" s="124">
        <v>44309</v>
      </c>
      <c r="AA26" s="125">
        <v>0.29166666666666669</v>
      </c>
      <c r="AB26" s="92">
        <v>0.71875</v>
      </c>
      <c r="AC26" s="344">
        <v>4.1666666666666664E-2</v>
      </c>
      <c r="AD26" s="127">
        <f t="shared" si="53"/>
        <v>0.38541666666666663</v>
      </c>
      <c r="AE26" s="132"/>
      <c r="AF26" s="217">
        <v>44339</v>
      </c>
      <c r="AG26" s="222"/>
      <c r="AH26" s="223"/>
      <c r="AI26" s="345"/>
      <c r="AJ26" s="224"/>
      <c r="AK26" s="225"/>
      <c r="AL26" s="217">
        <v>44370</v>
      </c>
      <c r="AM26" s="218">
        <v>0.29166666666666669</v>
      </c>
      <c r="AN26" s="92">
        <v>0.71875</v>
      </c>
      <c r="AO26" s="344">
        <v>4.1666666666666664E-2</v>
      </c>
      <c r="AP26" s="219">
        <f t="shared" si="60"/>
        <v>0.38541666666666663</v>
      </c>
      <c r="AQ26" s="220"/>
      <c r="AR26" s="217">
        <v>44400</v>
      </c>
      <c r="AS26" s="218">
        <v>0.29166666666666669</v>
      </c>
      <c r="AT26" s="92">
        <v>0.625</v>
      </c>
      <c r="AU26" s="344">
        <v>2.0833333333333332E-2</v>
      </c>
      <c r="AV26" s="219">
        <f t="shared" ref="AV26" si="64">AT26-AS26-AU26</f>
        <v>0.3125</v>
      </c>
      <c r="AW26" s="220"/>
      <c r="AX26" s="217">
        <v>44431</v>
      </c>
      <c r="AY26" s="218">
        <v>0.29166666666666669</v>
      </c>
      <c r="AZ26" s="92">
        <v>0.60416666666666663</v>
      </c>
      <c r="BA26" s="344">
        <v>2.0833333333333332E-2</v>
      </c>
      <c r="BB26" s="219">
        <f>AZ26-AY26-BA26</f>
        <v>0.29166666666666663</v>
      </c>
      <c r="BC26" s="220"/>
      <c r="BD26" s="217">
        <v>44462</v>
      </c>
      <c r="BE26" s="218">
        <v>0.29166666666666669</v>
      </c>
      <c r="BF26" s="183">
        <v>0.6875</v>
      </c>
      <c r="BG26" s="344">
        <v>2.0833333333333332E-2</v>
      </c>
      <c r="BH26" s="219">
        <f>BF26-BE26-BG26</f>
        <v>0.375</v>
      </c>
      <c r="BI26" s="220"/>
      <c r="BJ26" s="217">
        <v>44492</v>
      </c>
      <c r="BK26" s="222"/>
      <c r="BL26" s="223"/>
      <c r="BM26" s="345"/>
      <c r="BN26" s="224"/>
      <c r="BO26" s="225"/>
      <c r="BP26" s="295">
        <v>44523</v>
      </c>
      <c r="BQ26" s="296">
        <v>0.29166666666666669</v>
      </c>
      <c r="BR26" s="183">
        <v>0.6875</v>
      </c>
      <c r="BS26" s="344">
        <v>4.1666666666666664E-2</v>
      </c>
      <c r="BT26" s="297">
        <f t="shared" ref="BT26:BT27" si="65">BR26-BQ26-BS26</f>
        <v>0.35416666666666663</v>
      </c>
      <c r="BU26" s="220"/>
      <c r="BV26" s="295">
        <v>44553</v>
      </c>
      <c r="BW26" s="296">
        <v>0.29166666666666669</v>
      </c>
      <c r="BX26" s="183">
        <v>0.6875</v>
      </c>
      <c r="BY26" s="344">
        <v>4.1666666666666664E-2</v>
      </c>
      <c r="BZ26" s="349">
        <f>BX26-BW26-BY26</f>
        <v>0.35416666666666663</v>
      </c>
      <c r="CA26" s="220"/>
    </row>
    <row r="27" spans="1:79" s="12" customFormat="1" x14ac:dyDescent="0.25">
      <c r="A27" s="332"/>
      <c r="B27" s="5"/>
      <c r="C27" s="5"/>
      <c r="D27" s="17"/>
      <c r="E27" s="53"/>
      <c r="F27" s="84"/>
      <c r="G27" s="57"/>
      <c r="H27" s="34">
        <v>44220</v>
      </c>
      <c r="I27" s="39"/>
      <c r="J27" s="40"/>
      <c r="K27" s="40"/>
      <c r="L27" s="41"/>
      <c r="M27" s="49"/>
      <c r="N27" s="34">
        <v>44251</v>
      </c>
      <c r="O27" s="35">
        <v>0.29166666666666669</v>
      </c>
      <c r="P27" s="92">
        <v>0.67708333333333337</v>
      </c>
      <c r="Q27" s="344">
        <v>2.0833333333333332E-2</v>
      </c>
      <c r="R27" s="37">
        <f t="shared" si="62"/>
        <v>0.36458333333333337</v>
      </c>
      <c r="S27" s="42"/>
      <c r="T27" s="34">
        <v>44279</v>
      </c>
      <c r="U27" s="35">
        <v>0.29166666666666669</v>
      </c>
      <c r="V27" s="92">
        <v>0.77083333333333337</v>
      </c>
      <c r="W27" s="344">
        <v>4.1666666666666664E-2</v>
      </c>
      <c r="X27" s="37">
        <f t="shared" si="63"/>
        <v>0.4375</v>
      </c>
      <c r="Y27" s="42"/>
      <c r="Z27" s="124">
        <v>44310</v>
      </c>
      <c r="AA27" s="128"/>
      <c r="AB27" s="131"/>
      <c r="AC27" s="345"/>
      <c r="AD27" s="129"/>
      <c r="AE27" s="130"/>
      <c r="AF27" s="217">
        <v>44340</v>
      </c>
      <c r="AG27" s="218"/>
      <c r="AH27" s="183"/>
      <c r="AI27" s="344"/>
      <c r="AJ27" s="219"/>
      <c r="AK27" s="221" t="s">
        <v>31</v>
      </c>
      <c r="AL27" s="217">
        <v>44371</v>
      </c>
      <c r="AM27" s="218">
        <v>0.29166666666666669</v>
      </c>
      <c r="AN27" s="92">
        <v>0.69791666666666663</v>
      </c>
      <c r="AO27" s="344">
        <v>4.1666666666666664E-2</v>
      </c>
      <c r="AP27" s="219">
        <f>AN27-AM27-AO27</f>
        <v>0.36458333333333326</v>
      </c>
      <c r="AQ27" s="220"/>
      <c r="AR27" s="217">
        <v>44401</v>
      </c>
      <c r="AS27" s="222"/>
      <c r="AT27" s="223"/>
      <c r="AU27" s="345"/>
      <c r="AV27" s="224"/>
      <c r="AW27" s="225"/>
      <c r="AX27" s="217">
        <v>44432</v>
      </c>
      <c r="AY27" s="218">
        <v>0.29166666666666669</v>
      </c>
      <c r="AZ27" s="92">
        <v>0.60416666666666663</v>
      </c>
      <c r="BA27" s="344">
        <v>2.0833333333333332E-2</v>
      </c>
      <c r="BB27" s="219">
        <f t="shared" ref="BB27:BB28" si="66">AZ27-AY27-BA27</f>
        <v>0.29166666666666663</v>
      </c>
      <c r="BC27" s="220"/>
      <c r="BD27" s="217">
        <v>44463</v>
      </c>
      <c r="BE27" s="218">
        <v>0.29166666666666669</v>
      </c>
      <c r="BF27" s="92">
        <v>0.79166666666666663</v>
      </c>
      <c r="BG27" s="344">
        <v>4.1666666666666664E-2</v>
      </c>
      <c r="BH27" s="219">
        <f t="shared" ref="BH27" si="67">BF27-BE27-BG27</f>
        <v>0.45833333333333326</v>
      </c>
      <c r="BI27" s="220"/>
      <c r="BJ27" s="217">
        <v>44493</v>
      </c>
      <c r="BK27" s="222"/>
      <c r="BL27" s="223"/>
      <c r="BM27" s="345"/>
      <c r="BN27" s="224"/>
      <c r="BO27" s="225"/>
      <c r="BP27" s="295">
        <v>44524</v>
      </c>
      <c r="BQ27" s="296">
        <v>0.29166666666666669</v>
      </c>
      <c r="BR27" s="92">
        <v>0.66666666666666663</v>
      </c>
      <c r="BS27" s="344">
        <v>2.0833333333333332E-2</v>
      </c>
      <c r="BT27" s="297">
        <f t="shared" si="65"/>
        <v>0.35416666666666663</v>
      </c>
      <c r="BU27" s="220"/>
      <c r="BV27" s="295">
        <v>44554</v>
      </c>
      <c r="BW27" s="296"/>
      <c r="BX27" s="183"/>
      <c r="BY27" s="344"/>
      <c r="BZ27" s="349"/>
      <c r="CA27" s="221" t="s">
        <v>161</v>
      </c>
    </row>
    <row r="28" spans="1:79" s="12" customFormat="1" x14ac:dyDescent="0.25">
      <c r="A28" s="332"/>
      <c r="B28" s="5"/>
      <c r="C28" s="5"/>
      <c r="D28" s="17"/>
      <c r="E28" s="53"/>
      <c r="F28" s="84"/>
      <c r="G28" s="57"/>
      <c r="H28" s="34">
        <v>44221</v>
      </c>
      <c r="I28" s="35">
        <v>0.29166666666666669</v>
      </c>
      <c r="J28" s="92">
        <v>0.67708333333333337</v>
      </c>
      <c r="K28" s="36">
        <v>2.0833333333333332E-2</v>
      </c>
      <c r="L28" s="37">
        <f>J28-I28-K28</f>
        <v>0.36458333333333337</v>
      </c>
      <c r="M28" s="42"/>
      <c r="N28" s="34">
        <v>44252</v>
      </c>
      <c r="O28" s="35">
        <v>0.29166666666666669</v>
      </c>
      <c r="P28" s="92">
        <v>0.70833333333333337</v>
      </c>
      <c r="Q28" s="344">
        <v>4.1666666666666664E-2</v>
      </c>
      <c r="R28" s="37">
        <f t="shared" si="62"/>
        <v>0.375</v>
      </c>
      <c r="S28" s="42"/>
      <c r="T28" s="34">
        <v>44280</v>
      </c>
      <c r="U28" s="35">
        <v>0.29166666666666669</v>
      </c>
      <c r="V28" s="92">
        <v>0.75</v>
      </c>
      <c r="W28" s="344">
        <v>4.1666666666666664E-2</v>
      </c>
      <c r="X28" s="37">
        <f t="shared" si="63"/>
        <v>0.41666666666666663</v>
      </c>
      <c r="Y28" s="42"/>
      <c r="Z28" s="124">
        <v>44311</v>
      </c>
      <c r="AA28" s="128"/>
      <c r="AB28" s="131"/>
      <c r="AC28" s="345"/>
      <c r="AD28" s="129"/>
      <c r="AE28" s="130"/>
      <c r="AF28" s="217">
        <v>44341</v>
      </c>
      <c r="AG28" s="218">
        <v>0.29166666666666669</v>
      </c>
      <c r="AH28" s="92">
        <v>0.67708333333333337</v>
      </c>
      <c r="AI28" s="344">
        <v>2.0833333333333332E-2</v>
      </c>
      <c r="AJ28" s="219">
        <f t="shared" ref="AJ28:AJ29" si="68">AH28-AG28-AI28</f>
        <v>0.36458333333333337</v>
      </c>
      <c r="AK28" s="220"/>
      <c r="AL28" s="217">
        <v>44372</v>
      </c>
      <c r="AM28" s="218">
        <v>0.29166666666666669</v>
      </c>
      <c r="AN28" s="183">
        <v>0.6875</v>
      </c>
      <c r="AO28" s="344">
        <v>4.1666666666666664E-2</v>
      </c>
      <c r="AP28" s="219">
        <f t="shared" ref="AP28" si="69">AN28-AM28-AO28</f>
        <v>0.35416666666666663</v>
      </c>
      <c r="AQ28" s="220"/>
      <c r="AR28" s="217">
        <v>44402</v>
      </c>
      <c r="AS28" s="222"/>
      <c r="AT28" s="223"/>
      <c r="AU28" s="345"/>
      <c r="AV28" s="224"/>
      <c r="AW28" s="225"/>
      <c r="AX28" s="217">
        <v>44433</v>
      </c>
      <c r="AY28" s="92">
        <v>0.41666666666666669</v>
      </c>
      <c r="AZ28" s="92">
        <v>0.54166666666666663</v>
      </c>
      <c r="BA28" s="344"/>
      <c r="BB28" s="219">
        <f t="shared" si="66"/>
        <v>0.12499999999999994</v>
      </c>
      <c r="BC28" s="220"/>
      <c r="BD28" s="217">
        <v>44464</v>
      </c>
      <c r="BE28" s="222"/>
      <c r="BF28" s="223"/>
      <c r="BG28" s="345"/>
      <c r="BH28" s="224"/>
      <c r="BI28" s="225"/>
      <c r="BJ28" s="217">
        <v>44494</v>
      </c>
      <c r="BK28" s="218">
        <v>0.29166666666666669</v>
      </c>
      <c r="BL28" s="92">
        <v>0.52083333333333337</v>
      </c>
      <c r="BM28" s="344"/>
      <c r="BN28" s="219">
        <f>BL28-BK28-BM28</f>
        <v>0.22916666666666669</v>
      </c>
      <c r="BO28" s="220"/>
      <c r="BP28" s="295">
        <v>44525</v>
      </c>
      <c r="BQ28" s="296">
        <v>0.29166666666666669</v>
      </c>
      <c r="BR28" s="92">
        <v>0.67708333333333337</v>
      </c>
      <c r="BS28" s="344">
        <v>2.0833333333333332E-2</v>
      </c>
      <c r="BT28" s="297">
        <f>BR28-BQ28-BS28</f>
        <v>0.36458333333333337</v>
      </c>
      <c r="BU28" s="220"/>
      <c r="BV28" s="295">
        <v>44555</v>
      </c>
      <c r="BW28" s="298"/>
      <c r="BX28" s="301"/>
      <c r="BY28" s="345"/>
      <c r="BZ28" s="350"/>
      <c r="CA28" s="300"/>
    </row>
    <row r="29" spans="1:79" s="12" customFormat="1" x14ac:dyDescent="0.25">
      <c r="A29" s="322"/>
      <c r="G29" s="57"/>
      <c r="H29" s="34">
        <v>44222</v>
      </c>
      <c r="I29" s="35">
        <v>0.29166666666666669</v>
      </c>
      <c r="J29" s="92">
        <v>0.64583333333333337</v>
      </c>
      <c r="K29" s="36">
        <v>2.0833333333333332E-2</v>
      </c>
      <c r="L29" s="37">
        <f t="shared" ref="L29:L31" si="70">J29-I29-K29</f>
        <v>0.33333333333333337</v>
      </c>
      <c r="M29" s="42"/>
      <c r="N29" s="34">
        <v>44253</v>
      </c>
      <c r="O29" s="35">
        <v>0.29166666666666669</v>
      </c>
      <c r="P29" s="92">
        <v>0.66666666666666663</v>
      </c>
      <c r="Q29" s="344">
        <v>2.0833333333333332E-2</v>
      </c>
      <c r="R29" s="37">
        <f>P29-O29-Q29</f>
        <v>0.35416666666666663</v>
      </c>
      <c r="S29" s="42"/>
      <c r="T29" s="34">
        <v>44281</v>
      </c>
      <c r="U29" s="35">
        <v>0.29166666666666669</v>
      </c>
      <c r="V29" s="92">
        <v>0.8125</v>
      </c>
      <c r="W29" s="344">
        <v>4.1666666666666664E-2</v>
      </c>
      <c r="X29" s="37">
        <f>V29-U29-W29</f>
        <v>0.47916666666666657</v>
      </c>
      <c r="Y29" s="42"/>
      <c r="Z29" s="124">
        <v>44312</v>
      </c>
      <c r="AA29" s="125">
        <v>0.29166666666666669</v>
      </c>
      <c r="AB29" s="92">
        <v>0.72916666666666663</v>
      </c>
      <c r="AC29" s="344">
        <v>4.1666666666666664E-2</v>
      </c>
      <c r="AD29" s="127">
        <f t="shared" ref="AD29:AD33" si="71">AB29-AA29-AC29</f>
        <v>0.39583333333333326</v>
      </c>
      <c r="AE29" s="138"/>
      <c r="AF29" s="217">
        <v>44342</v>
      </c>
      <c r="AG29" s="218">
        <v>0.29166666666666669</v>
      </c>
      <c r="AH29" s="92">
        <v>0.66666666666666663</v>
      </c>
      <c r="AI29" s="344">
        <v>3.125E-2</v>
      </c>
      <c r="AJ29" s="219">
        <f t="shared" si="68"/>
        <v>0.34374999999999994</v>
      </c>
      <c r="AK29" s="220"/>
      <c r="AL29" s="217">
        <v>44373</v>
      </c>
      <c r="AM29" s="222"/>
      <c r="AN29" s="223"/>
      <c r="AO29" s="345"/>
      <c r="AP29" s="224"/>
      <c r="AQ29" s="225"/>
      <c r="AR29" s="217">
        <v>44403</v>
      </c>
      <c r="AS29" s="218">
        <v>0.29166666666666669</v>
      </c>
      <c r="AT29" s="92">
        <v>0.79166666666666663</v>
      </c>
      <c r="AU29" s="344">
        <v>4.1666666666666664E-2</v>
      </c>
      <c r="AV29" s="219">
        <f>AT29-AS29-AU29</f>
        <v>0.45833333333333326</v>
      </c>
      <c r="AW29" s="220"/>
      <c r="AX29" s="217">
        <v>44434</v>
      </c>
      <c r="AY29" s="92">
        <v>0.39583333333333331</v>
      </c>
      <c r="AZ29" s="92">
        <v>0.70833333333333337</v>
      </c>
      <c r="BA29" s="344">
        <v>2.0833333333333332E-2</v>
      </c>
      <c r="BB29" s="219">
        <f>AZ29-AY29-BA29</f>
        <v>0.29166666666666674</v>
      </c>
      <c r="BC29" s="220"/>
      <c r="BD29" s="217">
        <v>44465</v>
      </c>
      <c r="BE29" s="222"/>
      <c r="BF29" s="223"/>
      <c r="BG29" s="345"/>
      <c r="BH29" s="224"/>
      <c r="BI29" s="225"/>
      <c r="BJ29" s="217">
        <v>44495</v>
      </c>
      <c r="BK29" s="218">
        <v>0.29166666666666669</v>
      </c>
      <c r="BL29" s="92">
        <v>0.80208333333333337</v>
      </c>
      <c r="BM29" s="344">
        <v>4.1666666666666664E-2</v>
      </c>
      <c r="BN29" s="219">
        <f t="shared" ref="BN29:BN30" si="72">BL29-BK29-BM29</f>
        <v>0.46875000000000006</v>
      </c>
      <c r="BO29" s="220"/>
      <c r="BP29" s="295">
        <v>44526</v>
      </c>
      <c r="BQ29" s="296">
        <v>0.29166666666666669</v>
      </c>
      <c r="BR29" s="92">
        <v>0.64583333333333337</v>
      </c>
      <c r="BS29" s="344">
        <v>4.1666666666666664E-2</v>
      </c>
      <c r="BT29" s="297">
        <f t="shared" ref="BT29" si="73">BR29-BQ29-BS29</f>
        <v>0.3125</v>
      </c>
      <c r="BU29" s="220"/>
      <c r="BV29" s="295">
        <v>44556</v>
      </c>
      <c r="BW29" s="298"/>
      <c r="BX29" s="301"/>
      <c r="BY29" s="345"/>
      <c r="BZ29" s="350"/>
      <c r="CA29" s="300"/>
    </row>
    <row r="30" spans="1:79" s="12" customFormat="1" ht="15.75" thickBot="1" x14ac:dyDescent="0.3">
      <c r="A30" s="331" t="s">
        <v>18</v>
      </c>
      <c r="B30" s="2"/>
      <c r="C30" s="2"/>
      <c r="D30" s="6">
        <f>D19+SUM(D22:D28)</f>
        <v>-14</v>
      </c>
      <c r="E30" s="70"/>
      <c r="F30" s="78"/>
      <c r="G30" s="57"/>
      <c r="H30" s="34">
        <v>44223</v>
      </c>
      <c r="I30" s="35">
        <v>0.29166666666666669</v>
      </c>
      <c r="J30" s="92">
        <v>0.77083333333333337</v>
      </c>
      <c r="K30" s="36">
        <v>4.1666666666666664E-2</v>
      </c>
      <c r="L30" s="37">
        <f t="shared" si="70"/>
        <v>0.4375</v>
      </c>
      <c r="M30" s="42"/>
      <c r="N30" s="34">
        <v>44254</v>
      </c>
      <c r="O30" s="39"/>
      <c r="P30" s="40"/>
      <c r="Q30" s="345"/>
      <c r="R30" s="41"/>
      <c r="S30" s="49"/>
      <c r="T30" s="34">
        <v>44282</v>
      </c>
      <c r="U30" s="39"/>
      <c r="V30" s="40"/>
      <c r="W30" s="345"/>
      <c r="X30" s="41"/>
      <c r="Y30" s="49"/>
      <c r="Z30" s="124">
        <v>44313</v>
      </c>
      <c r="AA30" s="125">
        <v>0.29166666666666669</v>
      </c>
      <c r="AB30" s="92">
        <v>0.70833333333333337</v>
      </c>
      <c r="AC30" s="344">
        <v>4.1666666666666664E-2</v>
      </c>
      <c r="AD30" s="127">
        <f t="shared" si="71"/>
        <v>0.375</v>
      </c>
      <c r="AE30" s="132"/>
      <c r="AF30" s="217">
        <v>44343</v>
      </c>
      <c r="AG30" s="218">
        <v>0.29166666666666669</v>
      </c>
      <c r="AH30" s="92">
        <v>0.625</v>
      </c>
      <c r="AI30" s="344">
        <v>2.0833333333333332E-2</v>
      </c>
      <c r="AJ30" s="219">
        <f>AH30-AG30-AI30</f>
        <v>0.3125</v>
      </c>
      <c r="AK30" s="220"/>
      <c r="AL30" s="217">
        <v>44374</v>
      </c>
      <c r="AM30" s="222"/>
      <c r="AN30" s="223"/>
      <c r="AO30" s="345"/>
      <c r="AP30" s="224"/>
      <c r="AQ30" s="225"/>
      <c r="AR30" s="217">
        <v>44404</v>
      </c>
      <c r="AS30" s="218">
        <v>0.29166666666666669</v>
      </c>
      <c r="AT30" s="92">
        <v>0.625</v>
      </c>
      <c r="AU30" s="344">
        <v>4.1666666666666664E-2</v>
      </c>
      <c r="AV30" s="219">
        <f>AT30-AS30-AU30</f>
        <v>0.29166666666666663</v>
      </c>
      <c r="AW30" s="220"/>
      <c r="AX30" s="217">
        <v>44435</v>
      </c>
      <c r="AY30" s="218">
        <v>0.29166666666666669</v>
      </c>
      <c r="AZ30" s="92">
        <v>0.66666666666666663</v>
      </c>
      <c r="BA30" s="344">
        <v>2.0833333333333332E-2</v>
      </c>
      <c r="BB30" s="219">
        <f t="shared" ref="BB30" si="74">AZ30-AY30-BA30</f>
        <v>0.35416666666666663</v>
      </c>
      <c r="BC30" s="220"/>
      <c r="BD30" s="217">
        <v>44466</v>
      </c>
      <c r="BE30" s="92">
        <v>0.25</v>
      </c>
      <c r="BF30" s="183">
        <v>0.6875</v>
      </c>
      <c r="BG30" s="344">
        <v>4.1666666666666664E-2</v>
      </c>
      <c r="BH30" s="219">
        <f>BF30-BE30-BG30</f>
        <v>0.39583333333333331</v>
      </c>
      <c r="BI30" s="220"/>
      <c r="BJ30" s="217">
        <v>44496</v>
      </c>
      <c r="BK30" s="218">
        <v>0.29166666666666669</v>
      </c>
      <c r="BL30" s="92">
        <v>0.72916666666666663</v>
      </c>
      <c r="BM30" s="344">
        <v>4.1666666666666664E-2</v>
      </c>
      <c r="BN30" s="219">
        <f t="shared" si="72"/>
        <v>0.39583333333333326</v>
      </c>
      <c r="BO30" s="220"/>
      <c r="BP30" s="295">
        <v>44527</v>
      </c>
      <c r="BQ30" s="298"/>
      <c r="BR30" s="301"/>
      <c r="BS30" s="345"/>
      <c r="BT30" s="299"/>
      <c r="BU30" s="300"/>
      <c r="BV30" s="295">
        <v>44557</v>
      </c>
      <c r="BW30" s="296">
        <v>0.29166666666666669</v>
      </c>
      <c r="BX30" s="183">
        <v>0.6875</v>
      </c>
      <c r="BY30" s="344">
        <v>4.1666666666666664E-2</v>
      </c>
      <c r="BZ30" s="349">
        <f>BX30-BW30-BY30</f>
        <v>0.35416666666666663</v>
      </c>
      <c r="CA30" s="221" t="s">
        <v>79</v>
      </c>
    </row>
    <row r="31" spans="1:79" s="12" customFormat="1" ht="15.75" thickTop="1" x14ac:dyDescent="0.25">
      <c r="A31" s="333"/>
      <c r="B31" s="18"/>
      <c r="C31" s="18"/>
      <c r="D31" s="18"/>
      <c r="E31" s="71"/>
      <c r="F31" s="87"/>
      <c r="G31" s="57"/>
      <c r="H31" s="34">
        <v>44224</v>
      </c>
      <c r="I31" s="35">
        <v>0.29166666666666669</v>
      </c>
      <c r="J31" s="92">
        <v>0.66666666666666663</v>
      </c>
      <c r="K31" s="36">
        <v>2.0833333333333332E-2</v>
      </c>
      <c r="L31" s="37">
        <f t="shared" si="70"/>
        <v>0.35416666666666663</v>
      </c>
      <c r="M31" s="42"/>
      <c r="N31" s="34">
        <v>44255</v>
      </c>
      <c r="O31" s="39"/>
      <c r="P31" s="40"/>
      <c r="Q31" s="345"/>
      <c r="R31" s="41"/>
      <c r="S31" s="49"/>
      <c r="T31" s="34">
        <v>44283</v>
      </c>
      <c r="U31" s="39"/>
      <c r="V31" s="40"/>
      <c r="W31" s="345"/>
      <c r="X31" s="41"/>
      <c r="Y31" s="49"/>
      <c r="Z31" s="124">
        <v>44314</v>
      </c>
      <c r="AA31" s="125">
        <v>0.29166666666666669</v>
      </c>
      <c r="AB31" s="126">
        <v>0.6875</v>
      </c>
      <c r="AC31" s="344">
        <v>4.1666666666666664E-2</v>
      </c>
      <c r="AD31" s="127">
        <f t="shared" si="71"/>
        <v>0.35416666666666663</v>
      </c>
      <c r="AE31" s="132"/>
      <c r="AF31" s="217">
        <v>44344</v>
      </c>
      <c r="AG31" s="218">
        <v>0.29166666666666669</v>
      </c>
      <c r="AH31" s="183">
        <v>0.6875</v>
      </c>
      <c r="AI31" s="344">
        <v>4.1666666666666664E-2</v>
      </c>
      <c r="AJ31" s="219">
        <f t="shared" ref="AJ31" si="75">AH31-AG31-AI31</f>
        <v>0.35416666666666663</v>
      </c>
      <c r="AK31" s="220"/>
      <c r="AL31" s="217">
        <v>44375</v>
      </c>
      <c r="AM31" s="218">
        <v>0.29166666666666669</v>
      </c>
      <c r="AN31" s="92">
        <v>0.69791666666666663</v>
      </c>
      <c r="AO31" s="344">
        <v>4.1666666666666664E-2</v>
      </c>
      <c r="AP31" s="219">
        <f>AN31-AM31-AO31</f>
        <v>0.36458333333333326</v>
      </c>
      <c r="AQ31" s="220"/>
      <c r="AR31" s="217">
        <v>44405</v>
      </c>
      <c r="AS31" s="218">
        <v>0.29166666666666669</v>
      </c>
      <c r="AT31" s="92">
        <v>0.70833333333333337</v>
      </c>
      <c r="AU31" s="344">
        <v>4.1666666666666664E-2</v>
      </c>
      <c r="AV31" s="219">
        <f t="shared" ref="AV31" si="76">AT31-AS31-AU31</f>
        <v>0.375</v>
      </c>
      <c r="AW31" s="220"/>
      <c r="AX31" s="217">
        <v>44436</v>
      </c>
      <c r="AY31" s="222"/>
      <c r="AZ31" s="223"/>
      <c r="BA31" s="345"/>
      <c r="BB31" s="224"/>
      <c r="BC31" s="225"/>
      <c r="BD31" s="217">
        <v>44467</v>
      </c>
      <c r="BE31" s="218">
        <v>0.29166666666666669</v>
      </c>
      <c r="BF31" s="183">
        <v>0.6875</v>
      </c>
      <c r="BG31" s="344">
        <v>4.1666666666666664E-2</v>
      </c>
      <c r="BH31" s="219">
        <f t="shared" ref="BH31:BH32" si="77">BF31-BE31-BG31</f>
        <v>0.35416666666666663</v>
      </c>
      <c r="BI31" s="220"/>
      <c r="BJ31" s="217">
        <v>44497</v>
      </c>
      <c r="BK31" s="218">
        <v>0.29166666666666669</v>
      </c>
      <c r="BL31" s="183">
        <v>0.71875</v>
      </c>
      <c r="BM31" s="344">
        <v>4.1666666666666664E-2</v>
      </c>
      <c r="BN31" s="219">
        <f>BL31-BK31-BM31</f>
        <v>0.38541666666666663</v>
      </c>
      <c r="BO31" s="220"/>
      <c r="BP31" s="295">
        <v>44528</v>
      </c>
      <c r="BQ31" s="298"/>
      <c r="BR31" s="301"/>
      <c r="BS31" s="345"/>
      <c r="BT31" s="299"/>
      <c r="BU31" s="300"/>
      <c r="BV31" s="295">
        <v>44558</v>
      </c>
      <c r="BW31" s="296">
        <v>0.29166666666666669</v>
      </c>
      <c r="BX31" s="183">
        <v>0.6875</v>
      </c>
      <c r="BY31" s="344">
        <v>4.1666666666666664E-2</v>
      </c>
      <c r="BZ31" s="349">
        <f t="shared" ref="BZ31:BZ32" si="78">BX31-BW31-BY31</f>
        <v>0.35416666666666663</v>
      </c>
      <c r="CA31" s="221" t="s">
        <v>79</v>
      </c>
    </row>
    <row r="32" spans="1:79" s="12" customFormat="1" x14ac:dyDescent="0.25">
      <c r="A32" s="322"/>
      <c r="E32" s="69"/>
      <c r="F32" s="85"/>
      <c r="G32" s="8"/>
      <c r="H32" s="34">
        <v>44225</v>
      </c>
      <c r="I32" s="35">
        <v>0.29166666666666669</v>
      </c>
      <c r="J32" s="92">
        <v>0.65625</v>
      </c>
      <c r="K32" s="92">
        <v>1.0416666666666666E-2</v>
      </c>
      <c r="L32" s="37">
        <f>J32-I32-K32</f>
        <v>0.35416666666666663</v>
      </c>
      <c r="M32" s="42"/>
      <c r="N32" s="34"/>
      <c r="O32" s="35"/>
      <c r="P32" s="36"/>
      <c r="Q32" s="344"/>
      <c r="R32" s="37"/>
      <c r="S32" s="42"/>
      <c r="T32" s="34">
        <v>44284</v>
      </c>
      <c r="U32" s="35">
        <v>0.29166666666666669</v>
      </c>
      <c r="V32" s="92">
        <v>0.69791666666666663</v>
      </c>
      <c r="W32" s="344">
        <v>4.1666666666666664E-2</v>
      </c>
      <c r="X32" s="37">
        <f>V32-U32-W32</f>
        <v>0.36458333333333326</v>
      </c>
      <c r="Y32" s="42"/>
      <c r="Z32" s="124">
        <v>44315</v>
      </c>
      <c r="AA32" s="125">
        <v>0.29166666666666669</v>
      </c>
      <c r="AB32" s="126">
        <v>0.6875</v>
      </c>
      <c r="AC32" s="344">
        <v>4.1666666666666664E-2</v>
      </c>
      <c r="AD32" s="127">
        <f t="shared" si="71"/>
        <v>0.35416666666666663</v>
      </c>
      <c r="AE32" s="138"/>
      <c r="AF32" s="217">
        <v>44345</v>
      </c>
      <c r="AG32" s="222"/>
      <c r="AH32" s="223"/>
      <c r="AI32" s="345"/>
      <c r="AJ32" s="224"/>
      <c r="AK32" s="225"/>
      <c r="AL32" s="217">
        <v>44376</v>
      </c>
      <c r="AM32" s="218">
        <v>0.29166666666666669</v>
      </c>
      <c r="AN32" s="92">
        <v>0.70833333333333337</v>
      </c>
      <c r="AO32" s="344">
        <v>4.1666666666666664E-2</v>
      </c>
      <c r="AP32" s="219">
        <f t="shared" ref="AP32:AP33" si="79">AN32-AM32-AO32</f>
        <v>0.375</v>
      </c>
      <c r="AQ32" s="220"/>
      <c r="AR32" s="217">
        <v>44406</v>
      </c>
      <c r="AS32" s="218">
        <v>0.29166666666666669</v>
      </c>
      <c r="AT32" s="183">
        <v>0.6875</v>
      </c>
      <c r="AU32" s="344">
        <v>4.1666666666666664E-2</v>
      </c>
      <c r="AV32" s="219">
        <f>AT32-AS32-AU32</f>
        <v>0.35416666666666663</v>
      </c>
      <c r="AW32" s="220"/>
      <c r="AX32" s="217">
        <v>44437</v>
      </c>
      <c r="AY32" s="222"/>
      <c r="AZ32" s="223"/>
      <c r="BA32" s="345"/>
      <c r="BB32" s="224"/>
      <c r="BC32" s="225"/>
      <c r="BD32" s="217">
        <v>44468</v>
      </c>
      <c r="BE32" s="92">
        <v>0.32291666666666669</v>
      </c>
      <c r="BF32" s="92">
        <v>0.77083333333333337</v>
      </c>
      <c r="BG32" s="344">
        <v>4.1666666666666664E-2</v>
      </c>
      <c r="BH32" s="219">
        <f t="shared" si="77"/>
        <v>0.40625</v>
      </c>
      <c r="BI32" s="220"/>
      <c r="BJ32" s="217">
        <v>44498</v>
      </c>
      <c r="BK32" s="218">
        <v>0.29166666666666669</v>
      </c>
      <c r="BL32" s="92">
        <v>0.66666666666666663</v>
      </c>
      <c r="BM32" s="344">
        <v>1.0416666666666666E-2</v>
      </c>
      <c r="BN32" s="219">
        <f t="shared" ref="BN32" si="80">BL32-BK32-BM32</f>
        <v>0.36458333333333326</v>
      </c>
      <c r="BO32" s="220"/>
      <c r="BP32" s="295">
        <v>44529</v>
      </c>
      <c r="BQ32" s="296">
        <v>0.29166666666666669</v>
      </c>
      <c r="BR32" s="92">
        <v>0.66666666666666663</v>
      </c>
      <c r="BS32" s="344">
        <v>2.0833333333333332E-2</v>
      </c>
      <c r="BT32" s="297">
        <f>BR32-BQ32-BS32</f>
        <v>0.35416666666666663</v>
      </c>
      <c r="BU32" s="220"/>
      <c r="BV32" s="295">
        <v>44559</v>
      </c>
      <c r="BW32" s="296">
        <v>0.29166666666666669</v>
      </c>
      <c r="BX32" s="183">
        <v>0.6875</v>
      </c>
      <c r="BY32" s="344">
        <v>4.1666666666666664E-2</v>
      </c>
      <c r="BZ32" s="349">
        <f t="shared" si="78"/>
        <v>0.35416666666666663</v>
      </c>
      <c r="CA32" s="221" t="s">
        <v>79</v>
      </c>
    </row>
    <row r="33" spans="1:79" s="12" customFormat="1" x14ac:dyDescent="0.25">
      <c r="A33" s="331" t="s">
        <v>50</v>
      </c>
      <c r="B33" s="2"/>
      <c r="C33" s="2"/>
      <c r="D33" s="7">
        <v>2.33</v>
      </c>
      <c r="E33" s="72"/>
      <c r="F33" s="72"/>
      <c r="G33" s="8"/>
      <c r="H33" s="34">
        <v>44226</v>
      </c>
      <c r="I33" s="39"/>
      <c r="J33" s="40"/>
      <c r="K33" s="40"/>
      <c r="L33" s="41"/>
      <c r="M33" s="49"/>
      <c r="N33" s="34"/>
      <c r="O33" s="35"/>
      <c r="P33" s="36"/>
      <c r="Q33" s="344"/>
      <c r="R33" s="37"/>
      <c r="S33" s="42"/>
      <c r="T33" s="34">
        <v>44285</v>
      </c>
      <c r="U33" s="35">
        <v>0.29166666666666669</v>
      </c>
      <c r="V33" s="92">
        <v>0.69791666666666663</v>
      </c>
      <c r="W33" s="344">
        <v>4.1666666666666664E-2</v>
      </c>
      <c r="X33" s="37">
        <f t="shared" ref="X33:X34" si="81">V33-U33-W33</f>
        <v>0.36458333333333326</v>
      </c>
      <c r="Y33" s="42"/>
      <c r="Z33" s="124">
        <v>44316</v>
      </c>
      <c r="AA33" s="125">
        <v>0.29166666666666669</v>
      </c>
      <c r="AB33" s="92">
        <v>0.70833333333333337</v>
      </c>
      <c r="AC33" s="344">
        <v>4.1666666666666664E-2</v>
      </c>
      <c r="AD33" s="127">
        <f t="shared" si="71"/>
        <v>0.375</v>
      </c>
      <c r="AE33" s="132"/>
      <c r="AF33" s="217">
        <v>44346</v>
      </c>
      <c r="AG33" s="222"/>
      <c r="AH33" s="223"/>
      <c r="AI33" s="345"/>
      <c r="AJ33" s="224"/>
      <c r="AK33" s="225"/>
      <c r="AL33" s="217">
        <v>44377</v>
      </c>
      <c r="AM33" s="218">
        <v>0.29166666666666669</v>
      </c>
      <c r="AN33" s="92">
        <v>0.64583333333333337</v>
      </c>
      <c r="AO33" s="344">
        <v>2.0833333333333332E-2</v>
      </c>
      <c r="AP33" s="219">
        <f t="shared" si="79"/>
        <v>0.33333333333333337</v>
      </c>
      <c r="AQ33" s="220"/>
      <c r="AR33" s="217">
        <v>44407</v>
      </c>
      <c r="AS33" s="218">
        <v>0.29166666666666669</v>
      </c>
      <c r="AT33" s="92">
        <v>0.71875</v>
      </c>
      <c r="AU33" s="344">
        <v>4.1666666666666664E-2</v>
      </c>
      <c r="AV33" s="219">
        <f t="shared" ref="AV33" si="82">AT33-AS33-AU33</f>
        <v>0.38541666666666663</v>
      </c>
      <c r="AW33" s="220"/>
      <c r="AX33" s="217">
        <v>44438</v>
      </c>
      <c r="AY33" s="218">
        <v>0.29166666666666669</v>
      </c>
      <c r="AZ33" s="92">
        <v>0.66666666666666663</v>
      </c>
      <c r="BA33" s="344">
        <v>2.0833333333333332E-2</v>
      </c>
      <c r="BB33" s="219">
        <f>AZ33-AY33-BA33</f>
        <v>0.35416666666666663</v>
      </c>
      <c r="BC33" s="220"/>
      <c r="BD33" s="217">
        <v>44469</v>
      </c>
      <c r="BE33" s="218">
        <v>0.29166666666666669</v>
      </c>
      <c r="BF33" s="92">
        <v>0.76041666666666663</v>
      </c>
      <c r="BG33" s="344">
        <v>4.1666666666666664E-2</v>
      </c>
      <c r="BH33" s="219">
        <f>BF33-BE33-BG33</f>
        <v>0.42708333333333326</v>
      </c>
      <c r="BI33" s="220"/>
      <c r="BJ33" s="217">
        <v>44499</v>
      </c>
      <c r="BK33" s="222"/>
      <c r="BL33" s="223"/>
      <c r="BM33" s="345"/>
      <c r="BN33" s="224"/>
      <c r="BO33" s="225"/>
      <c r="BP33" s="295">
        <v>44530</v>
      </c>
      <c r="BQ33" s="296">
        <v>0.29166666666666669</v>
      </c>
      <c r="BR33" s="183">
        <v>0.6875</v>
      </c>
      <c r="BS33" s="344">
        <v>4.1666666666666664E-2</v>
      </c>
      <c r="BT33" s="297">
        <f t="shared" ref="BT33" si="83">BR33-BQ33-BS33</f>
        <v>0.35416666666666663</v>
      </c>
      <c r="BU33" s="220"/>
      <c r="BV33" s="295">
        <v>44560</v>
      </c>
      <c r="BW33" s="296">
        <v>0.29166666666666669</v>
      </c>
      <c r="BX33" s="183">
        <v>0.6875</v>
      </c>
      <c r="BY33" s="344">
        <v>4.1666666666666664E-2</v>
      </c>
      <c r="BZ33" s="349">
        <f>BX33-BW33-BY33</f>
        <v>0.35416666666666663</v>
      </c>
      <c r="CA33" s="221" t="s">
        <v>79</v>
      </c>
    </row>
    <row r="34" spans="1:79" s="12" customFormat="1" ht="15.75" thickBot="1" x14ac:dyDescent="0.3">
      <c r="A34" s="331" t="s">
        <v>129</v>
      </c>
      <c r="B34" s="2"/>
      <c r="C34" s="2"/>
      <c r="D34" s="7">
        <v>20</v>
      </c>
      <c r="E34" s="72"/>
      <c r="F34" s="72"/>
      <c r="G34" s="8"/>
      <c r="H34" s="34">
        <v>44227</v>
      </c>
      <c r="I34" s="39"/>
      <c r="J34" s="40"/>
      <c r="K34" s="40"/>
      <c r="L34" s="41"/>
      <c r="M34" s="49"/>
      <c r="N34" s="34"/>
      <c r="O34" s="35"/>
      <c r="P34" s="36"/>
      <c r="Q34" s="344"/>
      <c r="R34" s="37"/>
      <c r="S34" s="42"/>
      <c r="T34" s="34">
        <v>44286</v>
      </c>
      <c r="U34" s="35">
        <v>0.29166666666666669</v>
      </c>
      <c r="V34" s="92">
        <v>0.70833333333333337</v>
      </c>
      <c r="W34" s="344">
        <v>4.1666666666666664E-2</v>
      </c>
      <c r="X34" s="37">
        <f t="shared" si="81"/>
        <v>0.375</v>
      </c>
      <c r="Y34" s="42"/>
      <c r="Z34" s="124"/>
      <c r="AA34" s="125"/>
      <c r="AB34" s="126"/>
      <c r="AC34" s="344"/>
      <c r="AD34" s="127"/>
      <c r="AE34" s="132"/>
      <c r="AF34" s="217">
        <v>44347</v>
      </c>
      <c r="AG34" s="218">
        <v>0.29166666666666669</v>
      </c>
      <c r="AH34" s="92">
        <v>0.64583333333333337</v>
      </c>
      <c r="AI34" s="344">
        <v>2.0833333333333332E-2</v>
      </c>
      <c r="AJ34" s="219">
        <f>AH34-AG34-AI34</f>
        <v>0.33333333333333337</v>
      </c>
      <c r="AK34" s="220"/>
      <c r="AL34" s="217"/>
      <c r="AM34" s="218"/>
      <c r="AN34" s="183"/>
      <c r="AO34" s="344"/>
      <c r="AP34" s="219"/>
      <c r="AQ34" s="220"/>
      <c r="AR34" s="217">
        <v>44408</v>
      </c>
      <c r="AS34" s="222"/>
      <c r="AT34" s="223"/>
      <c r="AU34" s="345"/>
      <c r="AV34" s="224"/>
      <c r="AW34" s="225"/>
      <c r="AX34" s="217">
        <v>44439</v>
      </c>
      <c r="AY34" s="218">
        <v>0.29166666666666669</v>
      </c>
      <c r="AZ34" s="92">
        <v>0.66666666666666663</v>
      </c>
      <c r="BA34" s="344">
        <v>2.0833333333333332E-2</v>
      </c>
      <c r="BB34" s="219">
        <f t="shared" ref="BB34" si="84">AZ34-AY34-BA34</f>
        <v>0.35416666666666663</v>
      </c>
      <c r="BC34" s="220"/>
      <c r="BD34" s="217"/>
      <c r="BE34" s="218"/>
      <c r="BF34" s="183"/>
      <c r="BG34" s="344"/>
      <c r="BH34" s="219"/>
      <c r="BI34" s="220"/>
      <c r="BJ34" s="217">
        <v>44500</v>
      </c>
      <c r="BK34" s="222"/>
      <c r="BL34" s="223"/>
      <c r="BM34" s="345"/>
      <c r="BN34" s="224"/>
      <c r="BO34" s="225"/>
      <c r="BP34" s="295"/>
      <c r="BQ34" s="296"/>
      <c r="BR34" s="183"/>
      <c r="BS34" s="344"/>
      <c r="BT34" s="297"/>
      <c r="BU34" s="220"/>
      <c r="BV34" s="295">
        <v>44561</v>
      </c>
      <c r="BW34" s="296">
        <v>0.29166666666666669</v>
      </c>
      <c r="BX34" s="183">
        <v>0.6875</v>
      </c>
      <c r="BY34" s="344">
        <v>4.1666666666666664E-2</v>
      </c>
      <c r="BZ34" s="349">
        <f t="shared" ref="BZ34" si="85">BX34-BW34-BY34</f>
        <v>0.35416666666666663</v>
      </c>
      <c r="CA34" s="221" t="s">
        <v>79</v>
      </c>
    </row>
    <row r="35" spans="1:79" s="12" customFormat="1" ht="19.5" thickBot="1" x14ac:dyDescent="0.35">
      <c r="A35" s="330"/>
      <c r="B35" s="2"/>
      <c r="C35" s="2"/>
      <c r="D35" s="2"/>
      <c r="E35" s="63"/>
      <c r="F35" s="73"/>
      <c r="G35" s="75"/>
      <c r="H35" s="43"/>
      <c r="I35" s="44"/>
      <c r="J35" s="45"/>
      <c r="K35" s="46" t="s">
        <v>32</v>
      </c>
      <c r="L35" s="47" t="s">
        <v>42</v>
      </c>
      <c r="M35" s="48" t="s">
        <v>33</v>
      </c>
      <c r="N35" s="43"/>
      <c r="O35" s="44"/>
      <c r="P35" s="45"/>
      <c r="Q35" s="346" t="s">
        <v>32</v>
      </c>
      <c r="R35" s="47" t="s">
        <v>62</v>
      </c>
      <c r="S35" s="48" t="s">
        <v>33</v>
      </c>
      <c r="T35" s="43"/>
      <c r="U35" s="44"/>
      <c r="V35" s="45"/>
      <c r="W35" s="346" t="s">
        <v>32</v>
      </c>
      <c r="X35" s="47" t="s">
        <v>66</v>
      </c>
      <c r="Y35" s="48" t="s">
        <v>59</v>
      </c>
      <c r="Z35" s="133"/>
      <c r="AA35" s="134"/>
      <c r="AB35" s="135"/>
      <c r="AC35" s="346" t="s">
        <v>32</v>
      </c>
      <c r="AD35" s="136" t="s">
        <v>77</v>
      </c>
      <c r="AE35" s="137" t="s">
        <v>33</v>
      </c>
      <c r="AF35" s="226"/>
      <c r="AG35" s="227"/>
      <c r="AH35" s="228"/>
      <c r="AI35" s="346" t="s">
        <v>32</v>
      </c>
      <c r="AJ35" s="230" t="s">
        <v>92</v>
      </c>
      <c r="AK35" s="231" t="s">
        <v>80</v>
      </c>
      <c r="AL35" s="226"/>
      <c r="AM35" s="227"/>
      <c r="AN35" s="228"/>
      <c r="AO35" s="346" t="s">
        <v>32</v>
      </c>
      <c r="AP35" s="230" t="s">
        <v>99</v>
      </c>
      <c r="AQ35" s="231" t="s">
        <v>91</v>
      </c>
      <c r="AR35" s="226"/>
      <c r="AS35" s="227"/>
      <c r="AT35" s="228"/>
      <c r="AU35" s="346" t="s">
        <v>32</v>
      </c>
      <c r="AV35" s="230" t="s">
        <v>104</v>
      </c>
      <c r="AW35" s="231" t="s">
        <v>91</v>
      </c>
      <c r="AX35" s="226"/>
      <c r="AY35" s="227"/>
      <c r="AZ35" s="228"/>
      <c r="BA35" s="346" t="s">
        <v>32</v>
      </c>
      <c r="BB35" s="230" t="s">
        <v>121</v>
      </c>
      <c r="BC35" s="231" t="s">
        <v>91</v>
      </c>
      <c r="BD35" s="226"/>
      <c r="BE35" s="227"/>
      <c r="BF35" s="228"/>
      <c r="BG35" s="346" t="s">
        <v>32</v>
      </c>
      <c r="BH35" s="230" t="s">
        <v>146</v>
      </c>
      <c r="BI35" s="231" t="s">
        <v>120</v>
      </c>
      <c r="BJ35" s="226"/>
      <c r="BK35" s="227"/>
      <c r="BL35" s="228"/>
      <c r="BM35" s="346" t="s">
        <v>32</v>
      </c>
      <c r="BN35" s="230" t="s">
        <v>151</v>
      </c>
      <c r="BO35" s="231" t="s">
        <v>120</v>
      </c>
      <c r="BP35" s="302"/>
      <c r="BQ35" s="303"/>
      <c r="BR35" s="304"/>
      <c r="BS35" s="346" t="s">
        <v>32</v>
      </c>
      <c r="BT35" s="306" t="s">
        <v>163</v>
      </c>
      <c r="BU35" s="307" t="s">
        <v>91</v>
      </c>
      <c r="BV35" s="302"/>
      <c r="BW35" s="303"/>
      <c r="BX35" s="304"/>
      <c r="BY35" s="346" t="s">
        <v>32</v>
      </c>
      <c r="BZ35" s="246" t="s">
        <v>168</v>
      </c>
      <c r="CA35" s="307" t="s">
        <v>59</v>
      </c>
    </row>
    <row r="36" spans="1:79" s="12" customFormat="1" x14ac:dyDescent="0.25">
      <c r="A36" s="335" t="s">
        <v>78</v>
      </c>
      <c r="B36" s="239"/>
      <c r="C36" s="239"/>
      <c r="D36" s="239">
        <v>-4</v>
      </c>
      <c r="E36" s="240"/>
      <c r="F36" s="73"/>
      <c r="G36" s="8"/>
      <c r="H36" s="19"/>
      <c r="I36" s="19"/>
      <c r="J36" s="19"/>
      <c r="K36" s="19"/>
      <c r="L36" s="19"/>
      <c r="M36" s="19"/>
      <c r="Q36" s="341"/>
      <c r="W36" s="341"/>
      <c r="AC36" s="341"/>
      <c r="AI36" s="341"/>
      <c r="AO36" s="341"/>
      <c r="AU36" s="341"/>
      <c r="BA36" s="341"/>
      <c r="BG36" s="341"/>
      <c r="BM36" s="341"/>
      <c r="BS36" s="341"/>
      <c r="BY36" s="341"/>
      <c r="BZ36" s="341"/>
    </row>
    <row r="37" spans="1:79" s="12" customFormat="1" x14ac:dyDescent="0.25">
      <c r="A37" s="335">
        <v>44396</v>
      </c>
      <c r="B37" s="239"/>
      <c r="C37" s="239"/>
      <c r="D37" s="239">
        <v>-1</v>
      </c>
      <c r="E37" s="240"/>
      <c r="F37" s="73"/>
      <c r="G37" s="8"/>
      <c r="Q37" s="341"/>
      <c r="W37" s="341"/>
      <c r="AC37" s="341"/>
      <c r="AI37" s="341"/>
      <c r="AO37" s="341"/>
      <c r="AU37" s="341"/>
      <c r="BA37" s="341"/>
      <c r="BG37" s="341"/>
      <c r="BM37" s="341"/>
      <c r="BS37" s="341"/>
      <c r="BY37" s="341"/>
      <c r="BZ37" s="341"/>
    </row>
    <row r="38" spans="1:79" s="12" customFormat="1" x14ac:dyDescent="0.25">
      <c r="A38" s="336" t="s">
        <v>153</v>
      </c>
      <c r="B38" s="239"/>
      <c r="C38" s="239"/>
      <c r="D38" s="239">
        <v>-5</v>
      </c>
      <c r="E38" s="240"/>
      <c r="F38" s="73"/>
      <c r="G38" s="8"/>
      <c r="Q38" s="341"/>
      <c r="W38" s="341"/>
      <c r="AC38" s="341"/>
      <c r="AI38" s="341"/>
      <c r="AO38" s="341"/>
      <c r="AU38" s="341"/>
      <c r="BA38" s="341"/>
      <c r="BG38" s="341"/>
      <c r="BM38" s="341"/>
      <c r="BS38" s="341"/>
      <c r="BY38" s="341"/>
      <c r="BZ38" s="341"/>
    </row>
    <row r="39" spans="1:79" s="12" customFormat="1" x14ac:dyDescent="0.25">
      <c r="A39" s="337" t="s">
        <v>167</v>
      </c>
      <c r="B39" s="239"/>
      <c r="C39" s="239"/>
      <c r="D39" s="239">
        <v>-5</v>
      </c>
      <c r="E39" s="240"/>
      <c r="F39" s="73"/>
      <c r="G39" s="8"/>
      <c r="Q39" s="341"/>
      <c r="W39" s="341"/>
      <c r="AC39" s="341"/>
      <c r="AI39" s="341"/>
      <c r="AO39" s="341"/>
      <c r="AU39" s="341"/>
      <c r="BA39" s="341"/>
      <c r="BG39" s="341"/>
      <c r="BM39" s="341"/>
      <c r="BS39" s="341"/>
      <c r="BY39" s="341"/>
      <c r="BZ39" s="341"/>
    </row>
    <row r="40" spans="1:79" s="12" customFormat="1" x14ac:dyDescent="0.25">
      <c r="A40" s="338"/>
      <c r="B40" s="2"/>
      <c r="C40" s="2"/>
      <c r="D40" s="2"/>
      <c r="E40" s="63"/>
      <c r="F40" s="73"/>
      <c r="G40" s="8"/>
      <c r="Q40" s="341"/>
      <c r="W40" s="341"/>
      <c r="AC40" s="341"/>
      <c r="AI40" s="341"/>
      <c r="AO40" s="341"/>
      <c r="AU40" s="341"/>
      <c r="BA40" s="341"/>
      <c r="BG40" s="341"/>
      <c r="BM40" s="341"/>
      <c r="BS40" s="341"/>
      <c r="BY40" s="341"/>
      <c r="BZ40" s="341"/>
    </row>
    <row r="41" spans="1:79" s="12" customFormat="1" ht="15.75" thickBot="1" x14ac:dyDescent="0.3">
      <c r="A41" s="331" t="s">
        <v>23</v>
      </c>
      <c r="B41" s="3"/>
      <c r="C41" s="3"/>
      <c r="D41" s="316">
        <f>SUM(D33:D40)</f>
        <v>7.3299999999999983</v>
      </c>
      <c r="E41" s="73"/>
      <c r="F41" s="73"/>
      <c r="G41" s="8"/>
      <c r="Q41" s="341"/>
      <c r="W41" s="341"/>
      <c r="AC41" s="341"/>
      <c r="AI41" s="341"/>
      <c r="AO41" s="341"/>
      <c r="AU41" s="341"/>
      <c r="BA41" s="341"/>
      <c r="BG41" s="341"/>
      <c r="BM41" s="341"/>
      <c r="BS41" s="341"/>
      <c r="BY41" s="341"/>
      <c r="BZ41" s="341"/>
    </row>
    <row r="42" spans="1:79" s="12" customFormat="1" ht="15.75" thickTop="1" x14ac:dyDescent="0.25">
      <c r="A42" s="322"/>
      <c r="Q42" s="341"/>
      <c r="W42" s="341"/>
      <c r="AC42" s="341"/>
      <c r="AI42" s="341"/>
      <c r="AO42" s="341"/>
      <c r="AU42" s="341"/>
      <c r="BA42" s="341"/>
      <c r="BG42" s="341"/>
      <c r="BM42" s="341"/>
      <c r="BS42" s="341"/>
      <c r="BY42" s="341"/>
      <c r="BZ42" s="341"/>
    </row>
    <row r="43" spans="1:79" s="12" customFormat="1" x14ac:dyDescent="0.25">
      <c r="A43" s="322"/>
      <c r="G43" s="8"/>
      <c r="Q43" s="341"/>
      <c r="W43" s="341"/>
      <c r="AC43" s="341"/>
      <c r="AI43" s="341"/>
      <c r="AO43" s="341"/>
      <c r="AU43" s="341"/>
      <c r="BA43" s="341"/>
      <c r="BG43" s="341"/>
      <c r="BM43" s="341"/>
      <c r="BS43" s="341"/>
      <c r="BY43" s="341"/>
      <c r="BZ43" s="341"/>
    </row>
    <row r="44" spans="1:79" s="12" customFormat="1" x14ac:dyDescent="0.25">
      <c r="A44" s="322"/>
      <c r="G44" s="8"/>
      <c r="Q44" s="341"/>
      <c r="W44" s="341"/>
      <c r="AC44" s="341"/>
      <c r="AI44" s="341"/>
      <c r="AO44" s="341"/>
      <c r="AU44" s="341"/>
      <c r="BA44" s="341"/>
      <c r="BG44" s="341"/>
      <c r="BM44" s="341"/>
      <c r="BS44" s="341"/>
      <c r="BY44" s="341"/>
      <c r="BZ44" s="341"/>
    </row>
    <row r="45" spans="1:79" s="12" customFormat="1" x14ac:dyDescent="0.25">
      <c r="A45" s="330"/>
      <c r="B45" s="2"/>
      <c r="C45" s="2"/>
      <c r="D45" s="2"/>
      <c r="E45" s="63"/>
      <c r="F45" s="73"/>
      <c r="G45" s="8"/>
      <c r="Q45" s="341"/>
      <c r="W45" s="341"/>
      <c r="AC45" s="341"/>
      <c r="AI45" s="341"/>
      <c r="AO45" s="341"/>
      <c r="AU45" s="341"/>
      <c r="BA45" s="341"/>
      <c r="BG45" s="341"/>
      <c r="BM45" s="341"/>
      <c r="BS45" s="341"/>
      <c r="BY45" s="341"/>
      <c r="BZ45" s="341"/>
    </row>
    <row r="46" spans="1:79" s="12" customFormat="1" x14ac:dyDescent="0.25">
      <c r="A46" s="330"/>
      <c r="B46" s="2"/>
      <c r="C46" s="2"/>
      <c r="D46" s="2"/>
      <c r="E46" s="63"/>
      <c r="F46" s="73"/>
      <c r="G46" s="8"/>
      <c r="Q46" s="341"/>
      <c r="W46" s="341"/>
      <c r="AC46" s="341"/>
      <c r="AI46" s="341"/>
      <c r="AO46" s="341"/>
      <c r="AU46" s="341"/>
      <c r="BA46" s="341"/>
      <c r="BG46" s="341"/>
      <c r="BM46" s="341"/>
      <c r="BS46" s="341"/>
      <c r="BY46" s="341"/>
      <c r="BZ46" s="341"/>
    </row>
    <row r="47" spans="1:79" s="12" customFormat="1" x14ac:dyDescent="0.25">
      <c r="A47" s="322"/>
      <c r="G47" s="8"/>
      <c r="Q47" s="341"/>
      <c r="W47" s="341"/>
      <c r="AC47" s="341"/>
      <c r="AI47" s="341"/>
      <c r="AO47" s="341"/>
      <c r="AU47" s="341"/>
      <c r="BA47" s="341"/>
      <c r="BG47" s="341"/>
      <c r="BM47" s="341"/>
      <c r="BS47" s="341"/>
      <c r="BY47" s="341"/>
      <c r="BZ47" s="341"/>
    </row>
    <row r="48" spans="1:79" s="12" customFormat="1" x14ac:dyDescent="0.25">
      <c r="A48" s="330"/>
      <c r="B48" s="2"/>
      <c r="C48" s="2"/>
      <c r="D48" s="2"/>
      <c r="E48" s="63"/>
      <c r="F48" s="73"/>
      <c r="G48" s="8"/>
      <c r="Q48" s="341"/>
      <c r="W48" s="341"/>
      <c r="AC48" s="341"/>
      <c r="AI48" s="341"/>
      <c r="AO48" s="341"/>
      <c r="AU48" s="341"/>
      <c r="BA48" s="341"/>
      <c r="BG48" s="341"/>
      <c r="BM48" s="341"/>
      <c r="BS48" s="341"/>
      <c r="BY48" s="341"/>
      <c r="BZ48" s="341"/>
    </row>
    <row r="49" spans="1:78" s="12" customFormat="1" x14ac:dyDescent="0.25">
      <c r="A49" s="330"/>
      <c r="B49" s="2"/>
      <c r="C49" s="2"/>
      <c r="D49" s="2"/>
      <c r="E49" s="63"/>
      <c r="F49" s="73"/>
      <c r="G49" s="8"/>
      <c r="Q49" s="341"/>
      <c r="W49" s="341"/>
      <c r="AC49" s="341"/>
      <c r="AI49" s="341"/>
      <c r="AO49" s="341"/>
      <c r="AU49" s="341"/>
      <c r="BA49" s="341"/>
      <c r="BG49" s="341"/>
      <c r="BM49" s="341"/>
      <c r="BS49" s="341"/>
      <c r="BY49" s="341"/>
      <c r="BZ49" s="341"/>
    </row>
    <row r="50" spans="1:78" s="12" customFormat="1" x14ac:dyDescent="0.25">
      <c r="A50" s="330"/>
      <c r="B50" s="2"/>
      <c r="C50" s="2"/>
      <c r="D50" s="2"/>
      <c r="E50" s="63"/>
      <c r="F50" s="73"/>
      <c r="G50" s="8"/>
      <c r="Q50" s="341"/>
      <c r="W50" s="341"/>
      <c r="AC50" s="341"/>
      <c r="AI50" s="341"/>
      <c r="AO50" s="341"/>
      <c r="AU50" s="341"/>
      <c r="BA50" s="341"/>
      <c r="BG50" s="341"/>
      <c r="BM50" s="341"/>
      <c r="BS50" s="341"/>
      <c r="BY50" s="341"/>
      <c r="BZ50" s="341"/>
    </row>
    <row r="51" spans="1:78" s="12" customFormat="1" x14ac:dyDescent="0.25">
      <c r="A51" s="330"/>
      <c r="B51" s="2"/>
      <c r="C51" s="2"/>
      <c r="D51" s="2"/>
      <c r="E51" s="63"/>
      <c r="F51" s="73"/>
      <c r="G51" s="8"/>
      <c r="Q51" s="341"/>
      <c r="W51" s="341"/>
      <c r="AC51" s="341"/>
      <c r="AI51" s="341"/>
      <c r="AO51" s="341"/>
      <c r="AU51" s="341"/>
      <c r="BA51" s="341"/>
      <c r="BG51" s="341"/>
      <c r="BM51" s="341"/>
      <c r="BS51" s="341"/>
      <c r="BY51" s="341"/>
      <c r="BZ51" s="341"/>
    </row>
    <row r="52" spans="1:78" s="12" customFormat="1" x14ac:dyDescent="0.25">
      <c r="A52" s="330"/>
      <c r="B52" s="2"/>
      <c r="C52" s="2"/>
      <c r="D52" s="2"/>
      <c r="E52" s="63"/>
      <c r="F52" s="73"/>
      <c r="G52" s="8"/>
      <c r="Q52" s="341"/>
      <c r="W52" s="341"/>
      <c r="AC52" s="341"/>
      <c r="AI52" s="341"/>
      <c r="AO52" s="341"/>
      <c r="AU52" s="341"/>
      <c r="BA52" s="341"/>
      <c r="BG52" s="341"/>
      <c r="BM52" s="341"/>
      <c r="BS52" s="341"/>
      <c r="BY52" s="341"/>
      <c r="BZ52" s="341"/>
    </row>
    <row r="53" spans="1:78" s="12" customFormat="1" x14ac:dyDescent="0.25">
      <c r="A53" s="330"/>
      <c r="B53" s="2"/>
      <c r="C53" s="2"/>
      <c r="D53" s="2"/>
      <c r="E53" s="63"/>
      <c r="F53" s="73"/>
      <c r="G53" s="8"/>
      <c r="Q53" s="341"/>
      <c r="W53" s="341"/>
      <c r="AC53" s="341"/>
      <c r="AI53" s="341"/>
      <c r="AO53" s="341"/>
      <c r="AU53" s="341"/>
      <c r="BA53" s="341"/>
      <c r="BG53" s="341"/>
      <c r="BM53" s="341"/>
      <c r="BS53" s="341"/>
      <c r="BY53" s="341"/>
      <c r="BZ53" s="341"/>
    </row>
    <row r="54" spans="1:78" s="12" customFormat="1" x14ac:dyDescent="0.25">
      <c r="A54" s="330"/>
      <c r="B54" s="2"/>
      <c r="C54" s="2"/>
      <c r="D54" s="2"/>
      <c r="E54" s="63"/>
      <c r="F54" s="73"/>
      <c r="G54" s="8"/>
      <c r="Q54" s="341"/>
      <c r="W54" s="341"/>
      <c r="AC54" s="341"/>
      <c r="AI54" s="341"/>
      <c r="AO54" s="341"/>
      <c r="AU54" s="341"/>
      <c r="BA54" s="341"/>
      <c r="BG54" s="341"/>
      <c r="BM54" s="341"/>
      <c r="BS54" s="341"/>
      <c r="BY54" s="341"/>
      <c r="BZ54" s="341"/>
    </row>
    <row r="55" spans="1:78" s="12" customFormat="1" x14ac:dyDescent="0.25">
      <c r="A55" s="330"/>
      <c r="B55" s="2"/>
      <c r="C55" s="2"/>
      <c r="D55" s="2"/>
      <c r="E55" s="63"/>
      <c r="F55" s="73"/>
      <c r="G55" s="8"/>
      <c r="Q55" s="341"/>
      <c r="W55" s="341"/>
      <c r="AC55" s="341"/>
      <c r="AI55" s="341"/>
      <c r="AO55" s="341"/>
      <c r="AU55" s="341"/>
      <c r="BA55" s="341"/>
      <c r="BG55" s="341"/>
      <c r="BM55" s="341"/>
      <c r="BS55" s="341"/>
      <c r="BY55" s="341"/>
      <c r="BZ55" s="341"/>
    </row>
    <row r="56" spans="1:78" s="12" customFormat="1" x14ac:dyDescent="0.25">
      <c r="A56" s="330"/>
      <c r="B56" s="2"/>
      <c r="C56" s="2"/>
      <c r="D56" s="2"/>
      <c r="E56" s="63"/>
      <c r="F56" s="73"/>
      <c r="G56" s="8"/>
      <c r="Q56" s="341"/>
      <c r="W56" s="341"/>
      <c r="AC56" s="341"/>
      <c r="AI56" s="341"/>
      <c r="AO56" s="341"/>
      <c r="AU56" s="341"/>
      <c r="BA56" s="341"/>
      <c r="BG56" s="341"/>
      <c r="BM56" s="341"/>
      <c r="BS56" s="341"/>
      <c r="BY56" s="341"/>
      <c r="BZ56" s="341"/>
    </row>
    <row r="57" spans="1:78" s="12" customFormat="1" x14ac:dyDescent="0.25">
      <c r="A57" s="330"/>
      <c r="B57" s="2"/>
      <c r="C57" s="2"/>
      <c r="D57" s="2"/>
      <c r="E57" s="63"/>
      <c r="F57" s="73"/>
      <c r="G57" s="8"/>
      <c r="Q57" s="341"/>
      <c r="W57" s="341"/>
      <c r="AC57" s="341"/>
      <c r="AI57" s="341"/>
      <c r="AO57" s="341"/>
      <c r="AU57" s="341"/>
      <c r="BA57" s="341"/>
      <c r="BG57" s="341"/>
      <c r="BM57" s="341"/>
      <c r="BS57" s="341"/>
      <c r="BY57" s="341"/>
      <c r="BZ57" s="341"/>
    </row>
    <row r="58" spans="1:78" s="12" customFormat="1" x14ac:dyDescent="0.25">
      <c r="A58" s="330"/>
      <c r="B58" s="2"/>
      <c r="C58" s="2"/>
      <c r="D58" s="2"/>
      <c r="E58" s="63"/>
      <c r="F58" s="73"/>
      <c r="G58" s="8"/>
      <c r="Q58" s="341"/>
      <c r="W58" s="341"/>
      <c r="AC58" s="341"/>
      <c r="AI58" s="341"/>
      <c r="AO58" s="341"/>
      <c r="AU58" s="341"/>
      <c r="BA58" s="341"/>
      <c r="BG58" s="341"/>
      <c r="BM58" s="341"/>
      <c r="BS58" s="341"/>
      <c r="BY58" s="341"/>
      <c r="BZ58" s="341"/>
    </row>
    <row r="59" spans="1:78" s="12" customFormat="1" x14ac:dyDescent="0.25">
      <c r="A59" s="330"/>
      <c r="B59" s="2"/>
      <c r="C59" s="2"/>
      <c r="D59" s="2"/>
      <c r="E59" s="63"/>
      <c r="F59" s="73"/>
      <c r="G59" s="8"/>
      <c r="Q59" s="341"/>
      <c r="W59" s="341"/>
      <c r="AC59" s="341"/>
      <c r="AI59" s="341"/>
      <c r="AO59" s="341"/>
      <c r="AU59" s="341"/>
      <c r="BA59" s="341"/>
      <c r="BG59" s="341"/>
      <c r="BM59" s="341"/>
      <c r="BS59" s="341"/>
      <c r="BY59" s="341"/>
      <c r="BZ59" s="341"/>
    </row>
    <row r="60" spans="1:78" s="12" customFormat="1" x14ac:dyDescent="0.25">
      <c r="A60" s="330"/>
      <c r="B60" s="2"/>
      <c r="C60" s="2"/>
      <c r="D60" s="2"/>
      <c r="E60" s="63"/>
      <c r="F60" s="73"/>
      <c r="G60" s="8"/>
      <c r="Q60" s="341"/>
      <c r="W60" s="341"/>
      <c r="AC60" s="341"/>
      <c r="AI60" s="341"/>
      <c r="AO60" s="341"/>
      <c r="AU60" s="341"/>
      <c r="BA60" s="341"/>
      <c r="BG60" s="341"/>
      <c r="BM60" s="341"/>
      <c r="BS60" s="341"/>
      <c r="BY60" s="341"/>
      <c r="BZ60" s="341"/>
    </row>
    <row r="61" spans="1:78" s="12" customFormat="1" x14ac:dyDescent="0.25">
      <c r="A61" s="330"/>
      <c r="B61" s="2"/>
      <c r="C61" s="2"/>
      <c r="D61" s="2"/>
      <c r="E61" s="63"/>
      <c r="F61" s="73"/>
      <c r="G61" s="8"/>
      <c r="Q61" s="341"/>
      <c r="W61" s="341"/>
      <c r="AC61" s="341"/>
      <c r="AI61" s="341"/>
      <c r="AO61" s="341"/>
      <c r="AU61" s="341"/>
      <c r="BA61" s="341"/>
      <c r="BG61" s="341"/>
      <c r="BM61" s="341"/>
      <c r="BS61" s="341"/>
      <c r="BY61" s="341"/>
      <c r="BZ61" s="341"/>
    </row>
    <row r="62" spans="1:78" s="12" customFormat="1" x14ac:dyDescent="0.25">
      <c r="A62" s="330"/>
      <c r="B62" s="2"/>
      <c r="C62" s="2"/>
      <c r="D62" s="2"/>
      <c r="E62" s="63"/>
      <c r="F62" s="73"/>
      <c r="G62" s="8"/>
      <c r="Q62" s="341"/>
      <c r="W62" s="341"/>
      <c r="AC62" s="341"/>
      <c r="AI62" s="341"/>
      <c r="AO62" s="341"/>
      <c r="AU62" s="341"/>
      <c r="BA62" s="341"/>
      <c r="BG62" s="341"/>
      <c r="BM62" s="341"/>
      <c r="BS62" s="341"/>
      <c r="BY62" s="341"/>
      <c r="BZ62" s="341"/>
    </row>
    <row r="63" spans="1:78" s="12" customFormat="1" x14ac:dyDescent="0.25">
      <c r="A63" s="330"/>
      <c r="B63" s="2"/>
      <c r="C63" s="2"/>
      <c r="D63" s="2"/>
      <c r="E63" s="63"/>
      <c r="F63" s="73"/>
      <c r="G63" s="8"/>
      <c r="Q63" s="341"/>
      <c r="W63" s="341"/>
      <c r="AC63" s="341"/>
      <c r="AI63" s="341"/>
      <c r="AO63" s="341"/>
      <c r="AU63" s="341"/>
      <c r="BA63" s="341"/>
      <c r="BG63" s="341"/>
      <c r="BM63" s="341"/>
      <c r="BS63" s="341"/>
      <c r="BY63" s="341"/>
      <c r="BZ63" s="341"/>
    </row>
    <row r="64" spans="1:78" s="12" customFormat="1" x14ac:dyDescent="0.25">
      <c r="A64" s="330"/>
      <c r="B64" s="2"/>
      <c r="C64" s="2"/>
      <c r="D64" s="2"/>
      <c r="E64" s="63"/>
      <c r="F64" s="73"/>
      <c r="G64" s="8"/>
      <c r="Q64" s="341"/>
      <c r="W64" s="341"/>
      <c r="AC64" s="341"/>
      <c r="AI64" s="341"/>
      <c r="AO64" s="341"/>
      <c r="AU64" s="341"/>
      <c r="BA64" s="341"/>
      <c r="BG64" s="341"/>
      <c r="BM64" s="341"/>
      <c r="BS64" s="341"/>
      <c r="BY64" s="341"/>
      <c r="BZ64" s="341"/>
    </row>
    <row r="65" spans="1:78" s="12" customFormat="1" x14ac:dyDescent="0.25">
      <c r="A65" s="330"/>
      <c r="B65" s="2"/>
      <c r="C65" s="2"/>
      <c r="D65" s="2"/>
      <c r="E65" s="63"/>
      <c r="F65" s="73"/>
      <c r="G65" s="8"/>
      <c r="Q65" s="341"/>
      <c r="W65" s="341"/>
      <c r="AC65" s="341"/>
      <c r="AI65" s="341"/>
      <c r="AO65" s="341"/>
      <c r="AU65" s="341"/>
      <c r="BA65" s="341"/>
      <c r="BG65" s="341"/>
      <c r="BM65" s="341"/>
      <c r="BS65" s="341"/>
      <c r="BY65" s="341"/>
      <c r="BZ65" s="341"/>
    </row>
    <row r="66" spans="1:78" s="12" customFormat="1" x14ac:dyDescent="0.25">
      <c r="A66" s="330"/>
      <c r="B66" s="2"/>
      <c r="C66" s="2"/>
      <c r="D66" s="2"/>
      <c r="E66" s="63"/>
      <c r="F66" s="73"/>
      <c r="G66" s="8"/>
      <c r="Q66" s="341"/>
      <c r="W66" s="341"/>
      <c r="AC66" s="341"/>
      <c r="AI66" s="341"/>
      <c r="AO66" s="341"/>
      <c r="AU66" s="341"/>
      <c r="BA66" s="341"/>
      <c r="BG66" s="341"/>
      <c r="BM66" s="341"/>
      <c r="BS66" s="341"/>
      <c r="BY66" s="341"/>
      <c r="BZ66" s="341"/>
    </row>
    <row r="67" spans="1:78" s="12" customFormat="1" x14ac:dyDescent="0.25">
      <c r="A67" s="330"/>
      <c r="B67" s="2"/>
      <c r="C67" s="2"/>
      <c r="D67" s="2"/>
      <c r="E67" s="63"/>
      <c r="F67" s="73"/>
      <c r="G67" s="8"/>
      <c r="Q67" s="341"/>
      <c r="W67" s="341"/>
      <c r="AC67" s="341"/>
      <c r="AI67" s="341"/>
      <c r="AO67" s="341"/>
      <c r="AU67" s="341"/>
      <c r="BA67" s="341"/>
      <c r="BG67" s="341"/>
      <c r="BM67" s="341"/>
      <c r="BS67" s="341"/>
      <c r="BY67" s="341"/>
      <c r="BZ67" s="341"/>
    </row>
    <row r="68" spans="1:78" s="12" customFormat="1" x14ac:dyDescent="0.25">
      <c r="A68" s="330"/>
      <c r="B68" s="2"/>
      <c r="C68" s="2"/>
      <c r="D68" s="2"/>
      <c r="E68" s="63"/>
      <c r="F68" s="73"/>
      <c r="G68" s="8"/>
      <c r="Q68" s="341"/>
      <c r="W68" s="341"/>
      <c r="AC68" s="341"/>
      <c r="AI68" s="341"/>
      <c r="AO68" s="341"/>
      <c r="AU68" s="341"/>
      <c r="BA68" s="341"/>
      <c r="BG68" s="341"/>
      <c r="BM68" s="341"/>
      <c r="BS68" s="341"/>
      <c r="BY68" s="341"/>
      <c r="BZ68" s="341"/>
    </row>
    <row r="69" spans="1:78" s="12" customFormat="1" x14ac:dyDescent="0.25">
      <c r="A69" s="330"/>
      <c r="B69" s="2"/>
      <c r="C69" s="2"/>
      <c r="D69" s="2"/>
      <c r="E69" s="63"/>
      <c r="F69" s="73"/>
      <c r="G69" s="8"/>
      <c r="Q69" s="341"/>
      <c r="W69" s="341"/>
      <c r="AC69" s="341"/>
      <c r="AI69" s="341"/>
      <c r="AO69" s="341"/>
      <c r="AU69" s="341"/>
      <c r="BA69" s="341"/>
      <c r="BG69" s="341"/>
      <c r="BM69" s="341"/>
      <c r="BS69" s="341"/>
      <c r="BY69" s="341"/>
      <c r="BZ69" s="341"/>
    </row>
    <row r="70" spans="1:78" s="12" customFormat="1" x14ac:dyDescent="0.25">
      <c r="A70" s="330"/>
      <c r="B70" s="2"/>
      <c r="C70" s="2"/>
      <c r="D70" s="2"/>
      <c r="E70" s="63"/>
      <c r="F70" s="73"/>
      <c r="G70" s="8"/>
      <c r="Q70" s="341"/>
      <c r="W70" s="341"/>
      <c r="AC70" s="341"/>
      <c r="AI70" s="341"/>
      <c r="AO70" s="341"/>
      <c r="AU70" s="341"/>
      <c r="BA70" s="341"/>
      <c r="BG70" s="341"/>
      <c r="BM70" s="341"/>
      <c r="BS70" s="341"/>
      <c r="BY70" s="341"/>
      <c r="BZ70" s="341"/>
    </row>
    <row r="71" spans="1:78" s="12" customFormat="1" x14ac:dyDescent="0.25">
      <c r="A71" s="330"/>
      <c r="B71" s="2"/>
      <c r="C71" s="2"/>
      <c r="D71" s="2"/>
      <c r="E71" s="63"/>
      <c r="F71" s="73"/>
      <c r="G71" s="8"/>
      <c r="Q71" s="341"/>
      <c r="W71" s="341"/>
      <c r="AC71" s="341"/>
      <c r="AI71" s="341"/>
      <c r="AO71" s="341"/>
      <c r="AU71" s="341"/>
      <c r="BA71" s="341"/>
      <c r="BG71" s="341"/>
      <c r="BM71" s="341"/>
      <c r="BS71" s="341"/>
      <c r="BY71" s="341"/>
      <c r="BZ71" s="341"/>
    </row>
    <row r="72" spans="1:78" s="12" customFormat="1" x14ac:dyDescent="0.25">
      <c r="A72" s="330"/>
      <c r="B72" s="2"/>
      <c r="C72" s="2"/>
      <c r="D72" s="2"/>
      <c r="E72" s="63"/>
      <c r="F72" s="73"/>
      <c r="G72" s="8"/>
      <c r="Q72" s="341"/>
      <c r="W72" s="341"/>
      <c r="AC72" s="341"/>
      <c r="AI72" s="341"/>
      <c r="AO72" s="341"/>
      <c r="AU72" s="341"/>
      <c r="BA72" s="341"/>
      <c r="BG72" s="341"/>
      <c r="BM72" s="341"/>
      <c r="BS72" s="341"/>
      <c r="BY72" s="341"/>
      <c r="BZ72" s="341"/>
    </row>
    <row r="73" spans="1:78" s="12" customFormat="1" x14ac:dyDescent="0.25">
      <c r="A73" s="330"/>
      <c r="B73" s="2"/>
      <c r="C73" s="2"/>
      <c r="D73" s="2"/>
      <c r="E73" s="63"/>
      <c r="F73" s="73"/>
      <c r="G73" s="8"/>
      <c r="Q73" s="341"/>
      <c r="W73" s="341"/>
      <c r="AC73" s="341"/>
      <c r="AI73" s="341"/>
      <c r="AO73" s="341"/>
      <c r="AU73" s="341"/>
      <c r="BA73" s="341"/>
      <c r="BG73" s="341"/>
      <c r="BM73" s="341"/>
      <c r="BS73" s="341"/>
      <c r="BY73" s="341"/>
      <c r="BZ73" s="341"/>
    </row>
    <row r="74" spans="1:78" s="12" customFormat="1" x14ac:dyDescent="0.25">
      <c r="A74" s="330"/>
      <c r="B74" s="2"/>
      <c r="C74" s="2"/>
      <c r="D74" s="2"/>
      <c r="E74" s="63"/>
      <c r="F74" s="73"/>
      <c r="G74" s="8"/>
      <c r="Q74" s="341"/>
      <c r="W74" s="341"/>
      <c r="AC74" s="341"/>
      <c r="AI74" s="341"/>
      <c r="AO74" s="341"/>
      <c r="AU74" s="341"/>
      <c r="BA74" s="341"/>
      <c r="BG74" s="341"/>
      <c r="BM74" s="341"/>
      <c r="BS74" s="341"/>
      <c r="BY74" s="341"/>
      <c r="BZ74" s="341"/>
    </row>
    <row r="75" spans="1:78" s="12" customFormat="1" x14ac:dyDescent="0.25">
      <c r="A75" s="330"/>
      <c r="B75" s="2"/>
      <c r="C75" s="2"/>
      <c r="D75" s="2"/>
      <c r="E75" s="63"/>
      <c r="F75" s="73"/>
      <c r="G75" s="8"/>
      <c r="Q75" s="341"/>
      <c r="W75" s="341"/>
      <c r="AC75" s="341"/>
      <c r="AI75" s="341"/>
      <c r="AO75" s="341"/>
      <c r="AU75" s="341"/>
      <c r="BA75" s="341"/>
      <c r="BG75" s="341"/>
      <c r="BM75" s="341"/>
      <c r="BS75" s="341"/>
      <c r="BY75" s="341"/>
      <c r="BZ75" s="341"/>
    </row>
    <row r="76" spans="1:78" s="12" customFormat="1" x14ac:dyDescent="0.25">
      <c r="A76" s="330"/>
      <c r="B76" s="2"/>
      <c r="C76" s="2"/>
      <c r="D76" s="2"/>
      <c r="E76" s="63"/>
      <c r="F76" s="73"/>
      <c r="G76" s="8"/>
      <c r="Q76" s="341"/>
      <c r="W76" s="341"/>
      <c r="AC76" s="341"/>
      <c r="AI76" s="341"/>
      <c r="AO76" s="341"/>
      <c r="AU76" s="341"/>
      <c r="BA76" s="341"/>
      <c r="BG76" s="341"/>
      <c r="BM76" s="341"/>
      <c r="BS76" s="341"/>
      <c r="BY76" s="341"/>
      <c r="BZ76" s="341"/>
    </row>
    <row r="77" spans="1:78" s="12" customFormat="1" x14ac:dyDescent="0.25">
      <c r="A77" s="330"/>
      <c r="B77" s="2"/>
      <c r="C77" s="2"/>
      <c r="D77" s="2"/>
      <c r="E77" s="63"/>
      <c r="F77" s="73"/>
      <c r="G77" s="8"/>
      <c r="Q77" s="341"/>
      <c r="W77" s="341"/>
      <c r="AC77" s="341"/>
      <c r="AI77" s="341"/>
      <c r="AO77" s="341"/>
      <c r="AU77" s="341"/>
      <c r="BA77" s="341"/>
      <c r="BG77" s="341"/>
      <c r="BM77" s="341"/>
      <c r="BS77" s="341"/>
      <c r="BY77" s="341"/>
      <c r="BZ77" s="341"/>
    </row>
    <row r="78" spans="1:78" s="12" customFormat="1" x14ac:dyDescent="0.25">
      <c r="A78" s="330"/>
      <c r="B78" s="2"/>
      <c r="C78" s="2"/>
      <c r="D78" s="2"/>
      <c r="E78" s="63"/>
      <c r="F78" s="73"/>
      <c r="G78" s="8"/>
      <c r="Q78" s="341"/>
      <c r="W78" s="341"/>
      <c r="AC78" s="341"/>
      <c r="AI78" s="341"/>
      <c r="AO78" s="341"/>
      <c r="AU78" s="341"/>
      <c r="BA78" s="341"/>
      <c r="BG78" s="341"/>
      <c r="BM78" s="341"/>
      <c r="BS78" s="341"/>
      <c r="BY78" s="341"/>
      <c r="BZ78" s="341"/>
    </row>
    <row r="79" spans="1:78" s="12" customFormat="1" x14ac:dyDescent="0.25">
      <c r="A79" s="330"/>
      <c r="B79" s="2"/>
      <c r="C79" s="2"/>
      <c r="D79" s="2"/>
      <c r="E79" s="63"/>
      <c r="F79" s="73"/>
      <c r="G79" s="8"/>
      <c r="Q79" s="341"/>
      <c r="W79" s="341"/>
      <c r="AC79" s="341"/>
      <c r="AI79" s="341"/>
      <c r="AO79" s="341"/>
      <c r="AU79" s="341"/>
      <c r="BA79" s="341"/>
      <c r="BG79" s="341"/>
      <c r="BM79" s="341"/>
      <c r="BS79" s="341"/>
      <c r="BY79" s="341"/>
      <c r="BZ79" s="341"/>
    </row>
    <row r="80" spans="1:78" s="12" customFormat="1" x14ac:dyDescent="0.25">
      <c r="A80" s="330"/>
      <c r="B80" s="2"/>
      <c r="C80" s="2"/>
      <c r="D80" s="2"/>
      <c r="E80" s="63"/>
      <c r="F80" s="73"/>
      <c r="G80" s="8"/>
      <c r="Q80" s="341"/>
      <c r="W80" s="341"/>
      <c r="AC80" s="341"/>
      <c r="AI80" s="341"/>
      <c r="AO80" s="341"/>
      <c r="AU80" s="341"/>
      <c r="BA80" s="341"/>
      <c r="BG80" s="341"/>
      <c r="BM80" s="341"/>
      <c r="BS80" s="341"/>
      <c r="BY80" s="341"/>
      <c r="BZ80" s="341"/>
    </row>
    <row r="81" spans="1:78" s="12" customFormat="1" x14ac:dyDescent="0.25">
      <c r="A81" s="330"/>
      <c r="B81" s="2"/>
      <c r="C81" s="2"/>
      <c r="D81" s="2"/>
      <c r="E81" s="63"/>
      <c r="F81" s="73"/>
      <c r="G81" s="8"/>
      <c r="Q81" s="341"/>
      <c r="W81" s="341"/>
      <c r="AC81" s="341"/>
      <c r="AI81" s="341"/>
      <c r="AO81" s="341"/>
      <c r="AU81" s="341"/>
      <c r="BA81" s="341"/>
      <c r="BG81" s="341"/>
      <c r="BM81" s="341"/>
      <c r="BS81" s="341"/>
      <c r="BY81" s="341"/>
      <c r="BZ81" s="341"/>
    </row>
    <row r="82" spans="1:78" s="12" customFormat="1" x14ac:dyDescent="0.25">
      <c r="A82" s="330"/>
      <c r="B82" s="2"/>
      <c r="C82" s="2"/>
      <c r="D82" s="2"/>
      <c r="E82" s="63"/>
      <c r="F82" s="73"/>
      <c r="G82" s="8"/>
      <c r="Q82" s="341"/>
      <c r="W82" s="341"/>
      <c r="AC82" s="341"/>
      <c r="AI82" s="341"/>
      <c r="AO82" s="341"/>
      <c r="AU82" s="341"/>
      <c r="BA82" s="341"/>
      <c r="BG82" s="341"/>
      <c r="BM82" s="341"/>
      <c r="BS82" s="341"/>
      <c r="BY82" s="341"/>
      <c r="BZ82" s="341"/>
    </row>
    <row r="83" spans="1:78" s="12" customFormat="1" x14ac:dyDescent="0.25">
      <c r="A83" s="330"/>
      <c r="B83" s="2"/>
      <c r="C83" s="2"/>
      <c r="D83" s="2"/>
      <c r="E83" s="63"/>
      <c r="F83" s="73"/>
      <c r="G83" s="8"/>
      <c r="Q83" s="341"/>
      <c r="W83" s="341"/>
      <c r="AC83" s="341"/>
      <c r="AI83" s="341"/>
      <c r="AO83" s="341"/>
      <c r="AU83" s="341"/>
      <c r="BA83" s="341"/>
      <c r="BG83" s="341"/>
      <c r="BM83" s="341"/>
      <c r="BS83" s="341"/>
      <c r="BY83" s="341"/>
      <c r="BZ83" s="341"/>
    </row>
    <row r="84" spans="1:78" s="12" customFormat="1" x14ac:dyDescent="0.25">
      <c r="A84" s="330"/>
      <c r="B84" s="2"/>
      <c r="C84" s="2"/>
      <c r="D84" s="2"/>
      <c r="E84" s="63"/>
      <c r="F84" s="73"/>
      <c r="G84" s="8"/>
      <c r="Q84" s="341"/>
      <c r="W84" s="341"/>
      <c r="AC84" s="341"/>
      <c r="AI84" s="341"/>
      <c r="AO84" s="341"/>
      <c r="AU84" s="341"/>
      <c r="BA84" s="341"/>
      <c r="BG84" s="341"/>
      <c r="BM84" s="341"/>
      <c r="BS84" s="341"/>
      <c r="BY84" s="341"/>
      <c r="BZ84" s="341"/>
    </row>
    <row r="85" spans="1:78" s="12" customFormat="1" x14ac:dyDescent="0.25">
      <c r="A85" s="330"/>
      <c r="B85" s="2"/>
      <c r="C85" s="2"/>
      <c r="D85" s="2"/>
      <c r="E85" s="63"/>
      <c r="F85" s="73"/>
      <c r="G85" s="8"/>
      <c r="Q85" s="341"/>
      <c r="W85" s="341"/>
      <c r="AC85" s="341"/>
      <c r="AI85" s="341"/>
      <c r="AO85" s="341"/>
      <c r="AU85" s="341"/>
      <c r="BA85" s="341"/>
      <c r="BG85" s="341"/>
      <c r="BM85" s="341"/>
      <c r="BS85" s="341"/>
      <c r="BY85" s="341"/>
      <c r="BZ85" s="341"/>
    </row>
    <row r="86" spans="1:78" s="12" customFormat="1" x14ac:dyDescent="0.25">
      <c r="A86" s="330"/>
      <c r="B86" s="2"/>
      <c r="C86" s="2"/>
      <c r="D86" s="2"/>
      <c r="E86" s="63"/>
      <c r="F86" s="73"/>
      <c r="G86" s="8"/>
      <c r="Q86" s="341"/>
      <c r="W86" s="341"/>
      <c r="AC86" s="341"/>
      <c r="AI86" s="341"/>
      <c r="AO86" s="341"/>
      <c r="AU86" s="341"/>
      <c r="BA86" s="341"/>
      <c r="BG86" s="341"/>
      <c r="BM86" s="341"/>
      <c r="BS86" s="341"/>
      <c r="BY86" s="341"/>
      <c r="BZ86" s="341"/>
    </row>
    <row r="87" spans="1:78" s="12" customFormat="1" x14ac:dyDescent="0.25">
      <c r="A87" s="330"/>
      <c r="B87" s="2"/>
      <c r="C87" s="2"/>
      <c r="D87" s="2"/>
      <c r="E87" s="63"/>
      <c r="F87" s="73"/>
      <c r="G87" s="8"/>
      <c r="Q87" s="341"/>
      <c r="W87" s="341"/>
      <c r="AC87" s="341"/>
      <c r="AI87" s="341"/>
      <c r="AO87" s="341"/>
      <c r="AU87" s="341"/>
      <c r="BA87" s="341"/>
      <c r="BG87" s="341"/>
      <c r="BM87" s="341"/>
      <c r="BS87" s="341"/>
      <c r="BY87" s="341"/>
      <c r="BZ87" s="341"/>
    </row>
    <row r="88" spans="1:78" s="12" customFormat="1" x14ac:dyDescent="0.25">
      <c r="A88" s="330"/>
      <c r="B88" s="2"/>
      <c r="C88" s="2"/>
      <c r="D88" s="2"/>
      <c r="E88" s="63"/>
      <c r="F88" s="73"/>
      <c r="G88" s="8"/>
      <c r="Q88" s="341"/>
      <c r="W88" s="341"/>
      <c r="AC88" s="341"/>
      <c r="AI88" s="341"/>
      <c r="AO88" s="341"/>
      <c r="AU88" s="341"/>
      <c r="BA88" s="341"/>
      <c r="BG88" s="341"/>
      <c r="BM88" s="341"/>
      <c r="BS88" s="341"/>
      <c r="BY88" s="341"/>
      <c r="BZ88" s="341"/>
    </row>
    <row r="89" spans="1:78" s="12" customFormat="1" x14ac:dyDescent="0.25">
      <c r="A89" s="330"/>
      <c r="B89" s="2"/>
      <c r="C89" s="2"/>
      <c r="D89" s="2"/>
      <c r="E89" s="63"/>
      <c r="F89" s="73"/>
      <c r="G89" s="8"/>
      <c r="Q89" s="341"/>
      <c r="W89" s="341"/>
      <c r="AC89" s="341"/>
      <c r="AI89" s="341"/>
      <c r="AO89" s="341"/>
      <c r="AU89" s="341"/>
      <c r="BA89" s="341"/>
      <c r="BG89" s="341"/>
      <c r="BM89" s="341"/>
      <c r="BS89" s="341"/>
      <c r="BY89" s="341"/>
      <c r="BZ89" s="341"/>
    </row>
    <row r="90" spans="1:78" s="12" customFormat="1" x14ac:dyDescent="0.25">
      <c r="A90" s="330"/>
      <c r="B90" s="2"/>
      <c r="C90" s="2"/>
      <c r="D90" s="2"/>
      <c r="E90" s="63"/>
      <c r="F90" s="73"/>
      <c r="G90" s="8"/>
      <c r="Q90" s="341"/>
      <c r="W90" s="341"/>
      <c r="AC90" s="341"/>
      <c r="AI90" s="341"/>
      <c r="AO90" s="341"/>
      <c r="AU90" s="341"/>
      <c r="BA90" s="341"/>
      <c r="BG90" s="341"/>
      <c r="BM90" s="341"/>
      <c r="BS90" s="341"/>
      <c r="BY90" s="341"/>
      <c r="BZ90" s="341"/>
    </row>
    <row r="91" spans="1:78" s="12" customFormat="1" x14ac:dyDescent="0.25">
      <c r="A91" s="330"/>
      <c r="B91" s="2"/>
      <c r="C91" s="2"/>
      <c r="D91" s="2"/>
      <c r="E91" s="63"/>
      <c r="F91" s="73"/>
      <c r="G91" s="8"/>
      <c r="Q91" s="341"/>
      <c r="W91" s="341"/>
      <c r="AC91" s="341"/>
      <c r="AI91" s="341"/>
      <c r="AO91" s="341"/>
      <c r="AU91" s="341"/>
      <c r="BA91" s="341"/>
      <c r="BG91" s="341"/>
      <c r="BM91" s="341"/>
      <c r="BS91" s="341"/>
      <c r="BY91" s="341"/>
      <c r="BZ91" s="341"/>
    </row>
    <row r="92" spans="1:78" s="12" customFormat="1" x14ac:dyDescent="0.25">
      <c r="A92" s="330"/>
      <c r="B92" s="2"/>
      <c r="C92" s="2"/>
      <c r="D92" s="2"/>
      <c r="E92" s="63"/>
      <c r="F92" s="73"/>
      <c r="G92" s="8"/>
      <c r="Q92" s="341"/>
      <c r="W92" s="341"/>
      <c r="AC92" s="341"/>
      <c r="AI92" s="341"/>
      <c r="AO92" s="341"/>
      <c r="AU92" s="341"/>
      <c r="BA92" s="341"/>
      <c r="BG92" s="341"/>
      <c r="BM92" s="341"/>
      <c r="BS92" s="341"/>
      <c r="BY92" s="341"/>
      <c r="BZ92" s="341"/>
    </row>
    <row r="93" spans="1:78" s="12" customFormat="1" x14ac:dyDescent="0.25">
      <c r="A93" s="330"/>
      <c r="B93" s="2"/>
      <c r="C93" s="2"/>
      <c r="D93" s="2"/>
      <c r="E93" s="63"/>
      <c r="F93" s="73"/>
      <c r="G93" s="8"/>
      <c r="Q93" s="341"/>
      <c r="W93" s="341"/>
      <c r="AC93" s="341"/>
      <c r="AI93" s="341"/>
      <c r="AO93" s="341"/>
      <c r="AU93" s="341"/>
      <c r="BA93" s="341"/>
      <c r="BG93" s="341"/>
      <c r="BM93" s="341"/>
      <c r="BS93" s="341"/>
      <c r="BY93" s="341"/>
      <c r="BZ93" s="341"/>
    </row>
  </sheetData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6689-0F0C-4466-9AE4-F4F5D764C4C3}">
  <sheetPr>
    <pageSetUpPr fitToPage="1"/>
  </sheetPr>
  <dimension ref="A1:AAM93"/>
  <sheetViews>
    <sheetView workbookViewId="0">
      <pane xSplit="7" ySplit="3" topLeftCell="BT4" activePane="bottomRight" state="frozen"/>
      <selection pane="topRight" activeCell="H1" sqref="H1"/>
      <selection pane="bottomLeft" activeCell="A4" sqref="A4"/>
      <selection pane="bottomRight" activeCell="BX8" sqref="BX8"/>
    </sheetView>
  </sheetViews>
  <sheetFormatPr baseColWidth="10" defaultRowHeight="15" x14ac:dyDescent="0.25"/>
  <cols>
    <col min="1" max="1" width="16.125" style="330" customWidth="1"/>
    <col min="2" max="2" width="7.5" style="2" customWidth="1"/>
    <col min="3" max="3" width="7.75" style="2" customWidth="1"/>
    <col min="4" max="4" width="7.5" style="2" customWidth="1"/>
    <col min="5" max="5" width="7.5" style="63" customWidth="1"/>
    <col min="6" max="6" width="7.5" style="73" customWidth="1"/>
    <col min="7" max="7" width="10.625" style="53" customWidth="1"/>
    <col min="8" max="22" width="11" style="12" customWidth="1"/>
    <col min="23" max="23" width="11" style="341" customWidth="1"/>
    <col min="24" max="28" width="11" style="12" customWidth="1"/>
    <col min="29" max="29" width="11" style="341" customWidth="1"/>
    <col min="30" max="34" width="11" style="12" customWidth="1"/>
    <col min="35" max="35" width="11" style="341" customWidth="1"/>
    <col min="36" max="40" width="11" style="12" customWidth="1"/>
    <col min="41" max="41" width="11" style="341" customWidth="1"/>
    <col min="42" max="46" width="11" style="12" customWidth="1"/>
    <col min="47" max="47" width="11" style="341" customWidth="1"/>
    <col min="48" max="52" width="11" style="12" customWidth="1"/>
    <col min="53" max="53" width="11" style="341" customWidth="1"/>
    <col min="54" max="58" width="11" style="12" customWidth="1"/>
    <col min="59" max="59" width="11" style="341" customWidth="1"/>
    <col min="60" max="70" width="11" style="12" customWidth="1"/>
    <col min="71" max="71" width="11" style="341" customWidth="1"/>
    <col min="72" max="76" width="11" style="12" customWidth="1"/>
    <col min="77" max="77" width="11" style="341" customWidth="1"/>
    <col min="78" max="715" width="11" style="12" customWidth="1"/>
    <col min="716" max="716" width="11" style="2" customWidth="1"/>
    <col min="717" max="16384" width="11" style="2"/>
  </cols>
  <sheetData>
    <row r="1" spans="1:79" ht="24" customHeight="1" thickBot="1" x14ac:dyDescent="0.3">
      <c r="A1" s="1" t="s">
        <v>21</v>
      </c>
      <c r="B1" s="96">
        <v>0.5</v>
      </c>
      <c r="H1" s="1" t="s">
        <v>21</v>
      </c>
      <c r="N1" s="1" t="s">
        <v>21</v>
      </c>
      <c r="T1" s="1" t="s">
        <v>21</v>
      </c>
      <c r="Z1" s="1" t="s">
        <v>21</v>
      </c>
      <c r="AF1" s="1" t="s">
        <v>21</v>
      </c>
      <c r="AL1" s="1" t="s">
        <v>21</v>
      </c>
      <c r="AR1" s="1" t="s">
        <v>21</v>
      </c>
      <c r="AX1" s="1" t="s">
        <v>21</v>
      </c>
      <c r="BD1" s="1" t="s">
        <v>21</v>
      </c>
      <c r="BJ1" s="1" t="s">
        <v>21</v>
      </c>
      <c r="BP1" s="1" t="s">
        <v>21</v>
      </c>
      <c r="BV1" s="1" t="s">
        <v>21</v>
      </c>
    </row>
    <row r="2" spans="1:79" ht="19.5" thickBot="1" x14ac:dyDescent="0.35">
      <c r="A2" s="324" t="s">
        <v>22</v>
      </c>
      <c r="B2" s="12"/>
      <c r="H2" s="24" t="s">
        <v>24</v>
      </c>
      <c r="I2" s="25" t="s">
        <v>25</v>
      </c>
      <c r="J2" s="25"/>
      <c r="K2" s="25"/>
      <c r="L2" s="26"/>
      <c r="M2" s="27"/>
      <c r="N2" s="24" t="s">
        <v>24</v>
      </c>
      <c r="O2" s="25" t="s">
        <v>44</v>
      </c>
      <c r="P2" s="25"/>
      <c r="Q2" s="25"/>
      <c r="R2" s="26"/>
      <c r="S2" s="27"/>
      <c r="T2" s="24" t="s">
        <v>24</v>
      </c>
      <c r="U2" s="25" t="s">
        <v>9</v>
      </c>
      <c r="V2" s="25"/>
      <c r="W2" s="342"/>
      <c r="X2" s="26"/>
      <c r="Y2" s="27"/>
      <c r="Z2" s="146" t="s">
        <v>24</v>
      </c>
      <c r="AA2" s="147" t="s">
        <v>1</v>
      </c>
      <c r="AB2" s="147"/>
      <c r="AC2" s="342"/>
      <c r="AD2" s="148"/>
      <c r="AE2" s="149"/>
      <c r="AF2" s="207" t="s">
        <v>24</v>
      </c>
      <c r="AG2" s="208" t="s">
        <v>2</v>
      </c>
      <c r="AH2" s="208"/>
      <c r="AI2" s="342"/>
      <c r="AJ2" s="209"/>
      <c r="AK2" s="210"/>
      <c r="AL2" s="207" t="s">
        <v>24</v>
      </c>
      <c r="AM2" s="208" t="s">
        <v>85</v>
      </c>
      <c r="AN2" s="208"/>
      <c r="AO2" s="342"/>
      <c r="AP2" s="209"/>
      <c r="AQ2" s="210"/>
      <c r="AR2" s="207" t="s">
        <v>24</v>
      </c>
      <c r="AS2" s="208" t="s">
        <v>3</v>
      </c>
      <c r="AT2" s="208"/>
      <c r="AU2" s="342"/>
      <c r="AV2" s="209"/>
      <c r="AW2" s="210"/>
      <c r="AX2" s="207" t="s">
        <v>24</v>
      </c>
      <c r="AY2" s="208" t="s">
        <v>105</v>
      </c>
      <c r="AZ2" s="208"/>
      <c r="BA2" s="342"/>
      <c r="BB2" s="209"/>
      <c r="BC2" s="210"/>
      <c r="BD2" s="207" t="s">
        <v>24</v>
      </c>
      <c r="BE2" s="208" t="s">
        <v>116</v>
      </c>
      <c r="BF2" s="208"/>
      <c r="BG2" s="342"/>
      <c r="BH2" s="209"/>
      <c r="BI2" s="210"/>
      <c r="BJ2" s="207" t="s">
        <v>24</v>
      </c>
      <c r="BK2" s="208" t="s">
        <v>123</v>
      </c>
      <c r="BL2" s="208"/>
      <c r="BM2" s="208"/>
      <c r="BN2" s="209"/>
      <c r="BO2" s="210"/>
      <c r="BP2" s="285" t="s">
        <v>24</v>
      </c>
      <c r="BQ2" s="286" t="s">
        <v>152</v>
      </c>
      <c r="BR2" s="286"/>
      <c r="BS2" s="342"/>
      <c r="BT2" s="287"/>
      <c r="BU2" s="288"/>
      <c r="BV2" s="285" t="s">
        <v>24</v>
      </c>
      <c r="BW2" s="286" t="s">
        <v>160</v>
      </c>
      <c r="BX2" s="286"/>
      <c r="BY2" s="342"/>
      <c r="BZ2" s="287"/>
      <c r="CA2" s="288"/>
    </row>
    <row r="3" spans="1:79" s="12" customFormat="1" ht="30.75" customHeight="1" thickBot="1" x14ac:dyDescent="0.3">
      <c r="A3" s="325"/>
      <c r="B3" s="9" t="s">
        <v>4</v>
      </c>
      <c r="C3" s="10" t="s">
        <v>5</v>
      </c>
      <c r="D3" s="11" t="s">
        <v>6</v>
      </c>
      <c r="E3" s="64"/>
      <c r="F3" s="76" t="s">
        <v>6</v>
      </c>
      <c r="G3" s="53"/>
      <c r="H3" s="28" t="s">
        <v>26</v>
      </c>
      <c r="I3" s="29" t="s">
        <v>34</v>
      </c>
      <c r="J3" s="30" t="s">
        <v>27</v>
      </c>
      <c r="K3" s="31" t="s">
        <v>28</v>
      </c>
      <c r="L3" s="32" t="s">
        <v>29</v>
      </c>
      <c r="M3" s="33" t="s">
        <v>30</v>
      </c>
      <c r="N3" s="28" t="s">
        <v>26</v>
      </c>
      <c r="O3" s="29" t="s">
        <v>34</v>
      </c>
      <c r="P3" s="30" t="s">
        <v>27</v>
      </c>
      <c r="Q3" s="31" t="s">
        <v>28</v>
      </c>
      <c r="R3" s="32" t="s">
        <v>29</v>
      </c>
      <c r="S3" s="33" t="s">
        <v>30</v>
      </c>
      <c r="T3" s="28" t="s">
        <v>26</v>
      </c>
      <c r="U3" s="29" t="s">
        <v>34</v>
      </c>
      <c r="V3" s="30" t="s">
        <v>27</v>
      </c>
      <c r="W3" s="343" t="s">
        <v>28</v>
      </c>
      <c r="X3" s="32" t="s">
        <v>29</v>
      </c>
      <c r="Y3" s="33" t="s">
        <v>30</v>
      </c>
      <c r="Z3" s="150" t="s">
        <v>26</v>
      </c>
      <c r="AA3" s="151" t="s">
        <v>34</v>
      </c>
      <c r="AB3" s="152" t="s">
        <v>27</v>
      </c>
      <c r="AC3" s="343" t="s">
        <v>28</v>
      </c>
      <c r="AD3" s="153" t="s">
        <v>29</v>
      </c>
      <c r="AE3" s="154" t="s">
        <v>30</v>
      </c>
      <c r="AF3" s="211" t="s">
        <v>26</v>
      </c>
      <c r="AG3" s="212" t="s">
        <v>34</v>
      </c>
      <c r="AH3" s="213" t="s">
        <v>27</v>
      </c>
      <c r="AI3" s="343" t="s">
        <v>28</v>
      </c>
      <c r="AJ3" s="215" t="s">
        <v>29</v>
      </c>
      <c r="AK3" s="216" t="s">
        <v>30</v>
      </c>
      <c r="AL3" s="211" t="s">
        <v>26</v>
      </c>
      <c r="AM3" s="212" t="s">
        <v>34</v>
      </c>
      <c r="AN3" s="213" t="s">
        <v>27</v>
      </c>
      <c r="AO3" s="343" t="s">
        <v>28</v>
      </c>
      <c r="AP3" s="215" t="s">
        <v>29</v>
      </c>
      <c r="AQ3" s="216" t="s">
        <v>30</v>
      </c>
      <c r="AR3" s="211" t="s">
        <v>26</v>
      </c>
      <c r="AS3" s="212" t="s">
        <v>34</v>
      </c>
      <c r="AT3" s="213" t="s">
        <v>27</v>
      </c>
      <c r="AU3" s="343" t="s">
        <v>28</v>
      </c>
      <c r="AV3" s="215" t="s">
        <v>29</v>
      </c>
      <c r="AW3" s="216" t="s">
        <v>30</v>
      </c>
      <c r="AX3" s="211" t="s">
        <v>26</v>
      </c>
      <c r="AY3" s="212" t="s">
        <v>34</v>
      </c>
      <c r="AZ3" s="213" t="s">
        <v>27</v>
      </c>
      <c r="BA3" s="343" t="s">
        <v>28</v>
      </c>
      <c r="BB3" s="215" t="s">
        <v>29</v>
      </c>
      <c r="BC3" s="216" t="s">
        <v>30</v>
      </c>
      <c r="BD3" s="211" t="s">
        <v>26</v>
      </c>
      <c r="BE3" s="212" t="s">
        <v>34</v>
      </c>
      <c r="BF3" s="213" t="s">
        <v>27</v>
      </c>
      <c r="BG3" s="343" t="s">
        <v>28</v>
      </c>
      <c r="BH3" s="215" t="s">
        <v>29</v>
      </c>
      <c r="BI3" s="216" t="s">
        <v>30</v>
      </c>
      <c r="BJ3" s="211" t="s">
        <v>26</v>
      </c>
      <c r="BK3" s="212" t="s">
        <v>34</v>
      </c>
      <c r="BL3" s="213" t="s">
        <v>27</v>
      </c>
      <c r="BM3" s="214" t="s">
        <v>28</v>
      </c>
      <c r="BN3" s="215" t="s">
        <v>29</v>
      </c>
      <c r="BO3" s="216" t="s">
        <v>30</v>
      </c>
      <c r="BP3" s="289" t="s">
        <v>26</v>
      </c>
      <c r="BQ3" s="290" t="s">
        <v>34</v>
      </c>
      <c r="BR3" s="291" t="s">
        <v>27</v>
      </c>
      <c r="BS3" s="343" t="s">
        <v>28</v>
      </c>
      <c r="BT3" s="293" t="s">
        <v>29</v>
      </c>
      <c r="BU3" s="294" t="s">
        <v>30</v>
      </c>
      <c r="BV3" s="289" t="s">
        <v>26</v>
      </c>
      <c r="BW3" s="290" t="s">
        <v>34</v>
      </c>
      <c r="BX3" s="291" t="s">
        <v>27</v>
      </c>
      <c r="BY3" s="343" t="s">
        <v>28</v>
      </c>
      <c r="BZ3" s="293" t="s">
        <v>29</v>
      </c>
      <c r="CA3" s="294" t="s">
        <v>30</v>
      </c>
    </row>
    <row r="4" spans="1:79" s="12" customFormat="1" x14ac:dyDescent="0.25">
      <c r="A4" s="326" t="s">
        <v>39</v>
      </c>
      <c r="B4" s="23"/>
      <c r="C4" s="23"/>
      <c r="D4" s="88">
        <v>40.75</v>
      </c>
      <c r="E4" s="66"/>
      <c r="F4" s="66">
        <f>D4</f>
        <v>40.75</v>
      </c>
      <c r="G4" s="53"/>
      <c r="H4" s="34">
        <v>44197</v>
      </c>
      <c r="I4" s="35"/>
      <c r="J4" s="36"/>
      <c r="K4" s="36"/>
      <c r="L4" s="37"/>
      <c r="M4" s="38" t="s">
        <v>31</v>
      </c>
      <c r="N4" s="34">
        <v>44228</v>
      </c>
      <c r="O4" s="35">
        <v>0.30208333333333331</v>
      </c>
      <c r="P4" s="92">
        <v>0.72916666666666663</v>
      </c>
      <c r="Q4" s="36">
        <v>4.1666666666666664E-2</v>
      </c>
      <c r="R4" s="37">
        <f>P4-O4-Q4</f>
        <v>0.38541666666666663</v>
      </c>
      <c r="S4" s="42"/>
      <c r="T4" s="34">
        <v>43891</v>
      </c>
      <c r="U4" s="35">
        <v>0.30208333333333331</v>
      </c>
      <c r="V4" s="92">
        <v>0.625</v>
      </c>
      <c r="W4" s="344">
        <v>2.0833333333333332E-2</v>
      </c>
      <c r="X4" s="37">
        <f>V4-U4-W4</f>
        <v>0.30208333333333337</v>
      </c>
      <c r="Y4" s="42"/>
      <c r="Z4" s="155">
        <v>44287</v>
      </c>
      <c r="AA4" s="156">
        <v>0.30208333333333331</v>
      </c>
      <c r="AB4" s="92">
        <v>0.5625</v>
      </c>
      <c r="AC4" s="344">
        <v>2.0833333333333332E-2</v>
      </c>
      <c r="AD4" s="158">
        <f>AB4-AA4-AC4</f>
        <v>0.23958333333333334</v>
      </c>
      <c r="AE4" s="166"/>
      <c r="AF4" s="217">
        <v>44317</v>
      </c>
      <c r="AG4" s="222"/>
      <c r="AH4" s="223"/>
      <c r="AI4" s="345"/>
      <c r="AJ4" s="224"/>
      <c r="AK4" s="225"/>
      <c r="AL4" s="217">
        <v>44348</v>
      </c>
      <c r="AM4" s="218">
        <v>0.29166666666666669</v>
      </c>
      <c r="AN4" s="183">
        <v>0.5</v>
      </c>
      <c r="AO4" s="344"/>
      <c r="AP4" s="219">
        <f t="shared" ref="AP4:AP6" si="0">AN4-AM4-AO4</f>
        <v>0.20833333333333331</v>
      </c>
      <c r="AQ4" s="220"/>
      <c r="AR4" s="217">
        <v>44378</v>
      </c>
      <c r="AS4" s="218">
        <v>0.29166666666666669</v>
      </c>
      <c r="AT4" s="92">
        <v>0.71875</v>
      </c>
      <c r="AU4" s="344">
        <v>4.1666666666666664E-2</v>
      </c>
      <c r="AV4" s="219">
        <f t="shared" ref="AV4" si="1">AT4-AS4-AU4</f>
        <v>0.38541666666666663</v>
      </c>
      <c r="AW4" s="220"/>
      <c r="AX4" s="217">
        <v>44409</v>
      </c>
      <c r="AY4" s="222"/>
      <c r="AZ4" s="223"/>
      <c r="BA4" s="345"/>
      <c r="BB4" s="224"/>
      <c r="BC4" s="225"/>
      <c r="BD4" s="217">
        <v>44440</v>
      </c>
      <c r="BE4" s="92">
        <v>0.35416666666666669</v>
      </c>
      <c r="BF4" s="92">
        <v>0.53125</v>
      </c>
      <c r="BG4" s="344"/>
      <c r="BH4" s="219">
        <f t="shared" ref="BH4:BH5" si="2">BF4-BE4-BG4</f>
        <v>0.17708333333333331</v>
      </c>
      <c r="BI4" s="220"/>
      <c r="BJ4" s="217">
        <v>44470</v>
      </c>
      <c r="BK4" s="218"/>
      <c r="BL4" s="183"/>
      <c r="BM4" s="183"/>
      <c r="BN4" s="219"/>
      <c r="BO4" s="220"/>
      <c r="BP4" s="295">
        <v>44501</v>
      </c>
      <c r="BQ4" s="296">
        <v>0.30208333333333331</v>
      </c>
      <c r="BR4" s="92">
        <v>0.65625</v>
      </c>
      <c r="BS4" s="344">
        <v>2.0833333333333332E-2</v>
      </c>
      <c r="BT4" s="297">
        <f>BR4-BQ4-BS4</f>
        <v>0.33333333333333337</v>
      </c>
      <c r="BU4" s="220"/>
      <c r="BV4" s="295">
        <v>44531</v>
      </c>
      <c r="BW4" s="296">
        <v>0.30208333333333331</v>
      </c>
      <c r="BX4" s="313">
        <v>0.5</v>
      </c>
      <c r="BY4" s="344"/>
      <c r="BZ4" s="297">
        <f t="shared" ref="BZ4:BZ5" si="3">BX4-BW4-BY4</f>
        <v>0.19791666666666669</v>
      </c>
      <c r="CA4" s="220"/>
    </row>
    <row r="5" spans="1:79" s="12" customFormat="1" ht="15.75" thickBot="1" x14ac:dyDescent="0.3">
      <c r="A5" s="322"/>
      <c r="H5" s="34">
        <v>44198</v>
      </c>
      <c r="I5" s="39"/>
      <c r="J5" s="40"/>
      <c r="K5" s="40"/>
      <c r="L5" s="41"/>
      <c r="M5" s="49"/>
      <c r="N5" s="34">
        <v>44229</v>
      </c>
      <c r="O5" s="35">
        <v>0.30208333333333331</v>
      </c>
      <c r="P5" s="92">
        <v>0.64583333333333337</v>
      </c>
      <c r="Q5" s="92">
        <v>2.0833333333333332E-2</v>
      </c>
      <c r="R5" s="37">
        <f t="shared" ref="R5:R7" si="4">P5-O5-Q5</f>
        <v>0.32291666666666674</v>
      </c>
      <c r="S5" s="42"/>
      <c r="T5" s="34">
        <v>43892</v>
      </c>
      <c r="U5" s="35">
        <v>0.30208333333333331</v>
      </c>
      <c r="V5" s="92">
        <v>0.51041666666666663</v>
      </c>
      <c r="W5" s="344"/>
      <c r="X5" s="37">
        <f t="shared" ref="X5:X6" si="5">V5-U5-W5</f>
        <v>0.20833333333333331</v>
      </c>
      <c r="Y5" s="42"/>
      <c r="Z5" s="155">
        <v>44288</v>
      </c>
      <c r="AA5" s="156"/>
      <c r="AB5" s="157"/>
      <c r="AC5" s="344"/>
      <c r="AD5" s="158"/>
      <c r="AE5" s="168" t="s">
        <v>31</v>
      </c>
      <c r="AF5" s="217">
        <v>44318</v>
      </c>
      <c r="AG5" s="222"/>
      <c r="AH5" s="223"/>
      <c r="AI5" s="345"/>
      <c r="AJ5" s="224"/>
      <c r="AK5" s="225"/>
      <c r="AL5" s="217">
        <v>44349</v>
      </c>
      <c r="AM5" s="218">
        <v>0.29166666666666669</v>
      </c>
      <c r="AN5" s="242">
        <v>0.5</v>
      </c>
      <c r="AO5" s="344"/>
      <c r="AP5" s="219">
        <f t="shared" si="0"/>
        <v>0.20833333333333331</v>
      </c>
      <c r="AQ5" s="220"/>
      <c r="AR5" s="217">
        <v>44379</v>
      </c>
      <c r="AS5" s="218"/>
      <c r="AT5" s="183"/>
      <c r="AU5" s="344"/>
      <c r="AV5" s="219"/>
      <c r="AW5" s="220"/>
      <c r="AX5" s="217">
        <v>44410</v>
      </c>
      <c r="AY5" s="218">
        <v>0.29166666666666669</v>
      </c>
      <c r="AZ5" s="183">
        <v>0.63541666666666663</v>
      </c>
      <c r="BA5" s="344">
        <v>2.0833333333333332E-2</v>
      </c>
      <c r="BB5" s="219">
        <f>AZ5-AY5-BA5</f>
        <v>0.32291666666666663</v>
      </c>
      <c r="BC5" s="221" t="s">
        <v>79</v>
      </c>
      <c r="BD5" s="217">
        <v>44441</v>
      </c>
      <c r="BE5" s="218">
        <v>0.29166666666666669</v>
      </c>
      <c r="BF5" s="92">
        <v>0.65625</v>
      </c>
      <c r="BG5" s="344">
        <v>4.1666666666666664E-2</v>
      </c>
      <c r="BH5" s="219">
        <f t="shared" si="2"/>
        <v>0.32291666666666663</v>
      </c>
      <c r="BI5" s="220"/>
      <c r="BJ5" s="217">
        <v>44471</v>
      </c>
      <c r="BK5" s="222"/>
      <c r="BL5" s="223"/>
      <c r="BM5" s="223"/>
      <c r="BN5" s="224"/>
      <c r="BO5" s="225"/>
      <c r="BP5" s="295">
        <v>44502</v>
      </c>
      <c r="BQ5" s="296">
        <v>0.30208333333333331</v>
      </c>
      <c r="BR5" s="92">
        <v>0.52083333333333337</v>
      </c>
      <c r="BS5" s="344"/>
      <c r="BT5" s="297">
        <f t="shared" ref="BT5:BT7" si="6">BR5-BQ5-BS5</f>
        <v>0.21875000000000006</v>
      </c>
      <c r="BU5" s="220"/>
      <c r="BV5" s="295">
        <v>44532</v>
      </c>
      <c r="BW5" s="296">
        <v>0.30208333333333331</v>
      </c>
      <c r="BX5" s="92">
        <v>0.5625</v>
      </c>
      <c r="BY5" s="344">
        <v>2.0833333333333332E-2</v>
      </c>
      <c r="BZ5" s="297">
        <f t="shared" si="3"/>
        <v>0.23958333333333334</v>
      </c>
      <c r="CA5" s="220"/>
    </row>
    <row r="6" spans="1:79" s="12" customFormat="1" x14ac:dyDescent="0.25">
      <c r="A6" s="327" t="s">
        <v>7</v>
      </c>
      <c r="B6" s="89">
        <v>85</v>
      </c>
      <c r="C6" s="90">
        <v>57</v>
      </c>
      <c r="D6" s="90">
        <f t="shared" ref="D6:D17" si="7">C6-B6</f>
        <v>-28</v>
      </c>
      <c r="E6" s="67"/>
      <c r="F6" s="82">
        <f>D6+E6</f>
        <v>-28</v>
      </c>
      <c r="G6" s="53"/>
      <c r="H6" s="34">
        <v>44199</v>
      </c>
      <c r="I6" s="39"/>
      <c r="J6" s="40"/>
      <c r="K6" s="40"/>
      <c r="L6" s="41"/>
      <c r="M6" s="49"/>
      <c r="N6" s="34">
        <v>44230</v>
      </c>
      <c r="O6" s="35">
        <v>0.30208333333333331</v>
      </c>
      <c r="P6" s="92">
        <v>0.59375</v>
      </c>
      <c r="Q6" s="92">
        <v>2.0833333333333332E-2</v>
      </c>
      <c r="R6" s="37">
        <f t="shared" si="4"/>
        <v>0.27083333333333337</v>
      </c>
      <c r="S6" s="42"/>
      <c r="T6" s="34">
        <v>43893</v>
      </c>
      <c r="U6" s="35">
        <v>0.30208333333333331</v>
      </c>
      <c r="V6" s="92">
        <v>0.47916666666666669</v>
      </c>
      <c r="W6" s="344"/>
      <c r="X6" s="37">
        <f t="shared" si="5"/>
        <v>0.17708333333333337</v>
      </c>
      <c r="Y6" s="42"/>
      <c r="Z6" s="155">
        <v>44289</v>
      </c>
      <c r="AA6" s="159"/>
      <c r="AB6" s="162"/>
      <c r="AC6" s="345"/>
      <c r="AD6" s="160"/>
      <c r="AE6" s="161"/>
      <c r="AF6" s="217">
        <v>44319</v>
      </c>
      <c r="AG6" s="218">
        <v>0.29166666666666669</v>
      </c>
      <c r="AH6" s="183">
        <v>0.63541666666666663</v>
      </c>
      <c r="AI6" s="344">
        <v>2.0833333333333332E-2</v>
      </c>
      <c r="AJ6" s="219">
        <f>AH6-AG6-AI6</f>
        <v>0.32291666666666663</v>
      </c>
      <c r="AK6" s="220"/>
      <c r="AL6" s="217">
        <v>44350</v>
      </c>
      <c r="AM6" s="218">
        <v>0.29166666666666669</v>
      </c>
      <c r="AN6" s="183">
        <v>0.63541666666666663</v>
      </c>
      <c r="AO6" s="344">
        <v>2.0833333333333332E-2</v>
      </c>
      <c r="AP6" s="219">
        <f t="shared" si="0"/>
        <v>0.32291666666666663</v>
      </c>
      <c r="AQ6" s="220"/>
      <c r="AR6" s="217">
        <v>44380</v>
      </c>
      <c r="AS6" s="222"/>
      <c r="AT6" s="223"/>
      <c r="AU6" s="345"/>
      <c r="AV6" s="224"/>
      <c r="AW6" s="225"/>
      <c r="AX6" s="217">
        <v>44411</v>
      </c>
      <c r="AY6" s="218">
        <v>0.29166666666666669</v>
      </c>
      <c r="AZ6" s="183">
        <v>0.5</v>
      </c>
      <c r="BA6" s="344"/>
      <c r="BB6" s="219">
        <f t="shared" ref="BB6:BB8" si="8">AZ6-AY6-BA6</f>
        <v>0.20833333333333331</v>
      </c>
      <c r="BC6" s="221" t="s">
        <v>79</v>
      </c>
      <c r="BD6" s="217">
        <v>44442</v>
      </c>
      <c r="BE6" s="218"/>
      <c r="BF6" s="183"/>
      <c r="BG6" s="344"/>
      <c r="BH6" s="219"/>
      <c r="BI6" s="220"/>
      <c r="BJ6" s="217">
        <v>44472</v>
      </c>
      <c r="BK6" s="222"/>
      <c r="BL6" s="223"/>
      <c r="BM6" s="223"/>
      <c r="BN6" s="224"/>
      <c r="BO6" s="225"/>
      <c r="BP6" s="295">
        <v>44503</v>
      </c>
      <c r="BQ6" s="296">
        <v>0.30208333333333331</v>
      </c>
      <c r="BR6" s="92">
        <v>0.52083333333333337</v>
      </c>
      <c r="BS6" s="344"/>
      <c r="BT6" s="297">
        <f t="shared" si="6"/>
        <v>0.21875000000000006</v>
      </c>
      <c r="BU6" s="220"/>
      <c r="BV6" s="295">
        <v>44533</v>
      </c>
      <c r="BW6" s="296"/>
      <c r="BX6" s="183"/>
      <c r="BY6" s="344"/>
      <c r="BZ6" s="297"/>
      <c r="CA6" s="220"/>
    </row>
    <row r="7" spans="1:79" s="12" customFormat="1" x14ac:dyDescent="0.25">
      <c r="A7" s="328" t="s">
        <v>8</v>
      </c>
      <c r="B7" s="89">
        <v>85</v>
      </c>
      <c r="C7" s="90">
        <v>99.75</v>
      </c>
      <c r="D7" s="90">
        <f t="shared" si="7"/>
        <v>14.75</v>
      </c>
      <c r="E7" s="67"/>
      <c r="F7" s="82">
        <f t="shared" ref="F7:F16" si="9">D7+E7</f>
        <v>14.75</v>
      </c>
      <c r="G7" s="54"/>
      <c r="H7" s="34">
        <v>44200</v>
      </c>
      <c r="I7" s="35"/>
      <c r="J7" s="36"/>
      <c r="K7" s="36"/>
      <c r="L7" s="37"/>
      <c r="M7" s="38" t="s">
        <v>41</v>
      </c>
      <c r="N7" s="34">
        <v>44231</v>
      </c>
      <c r="O7" s="35">
        <v>0.30208333333333331</v>
      </c>
      <c r="P7" s="92">
        <v>0.58333333333333337</v>
      </c>
      <c r="Q7" s="92">
        <v>2.0833333333333332E-2</v>
      </c>
      <c r="R7" s="37">
        <f t="shared" si="4"/>
        <v>0.26041666666666674</v>
      </c>
      <c r="S7" s="42"/>
      <c r="T7" s="34">
        <v>43894</v>
      </c>
      <c r="U7" s="35"/>
      <c r="V7" s="98"/>
      <c r="W7" s="344"/>
      <c r="X7" s="37"/>
      <c r="Y7" s="196" t="s">
        <v>41</v>
      </c>
      <c r="Z7" s="155">
        <v>44290</v>
      </c>
      <c r="AA7" s="159"/>
      <c r="AB7" s="162"/>
      <c r="AC7" s="345"/>
      <c r="AD7" s="160"/>
      <c r="AE7" s="161"/>
      <c r="AF7" s="217">
        <v>44320</v>
      </c>
      <c r="AG7" s="218">
        <v>0.29166666666666669</v>
      </c>
      <c r="AH7" s="183">
        <v>0.5</v>
      </c>
      <c r="AI7" s="344"/>
      <c r="AJ7" s="219">
        <f t="shared" ref="AJ7:AJ9" si="10">AH7-AG7-AI7</f>
        <v>0.20833333333333331</v>
      </c>
      <c r="AK7" s="220"/>
      <c r="AL7" s="217">
        <v>44351</v>
      </c>
      <c r="AM7" s="218"/>
      <c r="AN7" s="183"/>
      <c r="AO7" s="344"/>
      <c r="AP7" s="219"/>
      <c r="AQ7" s="220"/>
      <c r="AR7" s="217">
        <v>44381</v>
      </c>
      <c r="AS7" s="222"/>
      <c r="AT7" s="223"/>
      <c r="AU7" s="345"/>
      <c r="AV7" s="224"/>
      <c r="AW7" s="225"/>
      <c r="AX7" s="217">
        <v>44412</v>
      </c>
      <c r="AY7" s="218">
        <v>0.29166666666666669</v>
      </c>
      <c r="AZ7" s="245">
        <v>0.5</v>
      </c>
      <c r="BA7" s="344"/>
      <c r="BB7" s="219">
        <f t="shared" si="8"/>
        <v>0.20833333333333331</v>
      </c>
      <c r="BC7" s="221" t="s">
        <v>79</v>
      </c>
      <c r="BD7" s="217">
        <v>44443</v>
      </c>
      <c r="BE7" s="222"/>
      <c r="BF7" s="223"/>
      <c r="BG7" s="345"/>
      <c r="BH7" s="224"/>
      <c r="BI7" s="225"/>
      <c r="BJ7" s="217">
        <v>44473</v>
      </c>
      <c r="BK7" s="218">
        <v>0.29166666666666669</v>
      </c>
      <c r="BL7" s="92">
        <v>0.67708333333333337</v>
      </c>
      <c r="BM7" s="183">
        <v>2.0833333333333332E-2</v>
      </c>
      <c r="BN7" s="219">
        <f>BL7-BK7-BM7</f>
        <v>0.36458333333333337</v>
      </c>
      <c r="BO7" s="220"/>
      <c r="BP7" s="295">
        <v>44504</v>
      </c>
      <c r="BQ7" s="296">
        <v>0.30208333333333331</v>
      </c>
      <c r="BR7" s="92">
        <v>0.52083333333333337</v>
      </c>
      <c r="BS7" s="344"/>
      <c r="BT7" s="297">
        <f t="shared" si="6"/>
        <v>0.21875000000000006</v>
      </c>
      <c r="BU7" s="220"/>
      <c r="BV7" s="295">
        <v>44534</v>
      </c>
      <c r="BW7" s="298"/>
      <c r="BX7" s="301"/>
      <c r="BY7" s="345"/>
      <c r="BZ7" s="299"/>
      <c r="CA7" s="300"/>
    </row>
    <row r="8" spans="1:79" s="12" customFormat="1" x14ac:dyDescent="0.25">
      <c r="A8" s="328" t="s">
        <v>9</v>
      </c>
      <c r="B8" s="89">
        <v>101.5</v>
      </c>
      <c r="C8" s="90">
        <v>103.75</v>
      </c>
      <c r="D8" s="90">
        <f t="shared" si="7"/>
        <v>2.25</v>
      </c>
      <c r="E8" s="67"/>
      <c r="F8" s="82">
        <f t="shared" si="9"/>
        <v>2.25</v>
      </c>
      <c r="G8" s="54"/>
      <c r="H8" s="34">
        <v>44201</v>
      </c>
      <c r="I8" s="35"/>
      <c r="J8" s="36"/>
      <c r="K8" s="36"/>
      <c r="L8" s="37"/>
      <c r="M8" s="38" t="s">
        <v>41</v>
      </c>
      <c r="N8" s="34">
        <v>44232</v>
      </c>
      <c r="O8" s="35"/>
      <c r="P8" s="36"/>
      <c r="Q8" s="36"/>
      <c r="R8" s="37"/>
      <c r="S8" s="42"/>
      <c r="T8" s="34">
        <v>43895</v>
      </c>
      <c r="U8" s="35"/>
      <c r="V8" s="36"/>
      <c r="W8" s="344"/>
      <c r="X8" s="37"/>
      <c r="Y8" s="42"/>
      <c r="Z8" s="155">
        <v>44291</v>
      </c>
      <c r="AA8" s="156"/>
      <c r="AB8" s="157"/>
      <c r="AC8" s="344"/>
      <c r="AD8" s="158"/>
      <c r="AE8" s="168" t="s">
        <v>31</v>
      </c>
      <c r="AF8" s="217">
        <v>44321</v>
      </c>
      <c r="AG8" s="218">
        <v>0.29166666666666669</v>
      </c>
      <c r="AH8" s="92">
        <v>0.55208333333333337</v>
      </c>
      <c r="AI8" s="344">
        <v>2.0833333333333332E-2</v>
      </c>
      <c r="AJ8" s="219">
        <f t="shared" si="10"/>
        <v>0.23958333333333334</v>
      </c>
      <c r="AK8" s="220"/>
      <c r="AL8" s="217">
        <v>44352</v>
      </c>
      <c r="AM8" s="222"/>
      <c r="AN8" s="223"/>
      <c r="AO8" s="345"/>
      <c r="AP8" s="224"/>
      <c r="AQ8" s="225"/>
      <c r="AR8" s="217">
        <v>44382</v>
      </c>
      <c r="AS8" s="218">
        <v>0.29166666666666669</v>
      </c>
      <c r="AT8" s="92">
        <v>0.66666666666666663</v>
      </c>
      <c r="AU8" s="344">
        <v>2.0833333333333332E-2</v>
      </c>
      <c r="AV8" s="219">
        <f>AT8-AS8-AU8</f>
        <v>0.35416666666666663</v>
      </c>
      <c r="AW8" s="220"/>
      <c r="AX8" s="217">
        <v>44413</v>
      </c>
      <c r="AY8" s="218">
        <v>0.29166666666666669</v>
      </c>
      <c r="AZ8" s="183">
        <v>0.63541666666666663</v>
      </c>
      <c r="BA8" s="344">
        <v>2.0833333333333332E-2</v>
      </c>
      <c r="BB8" s="219">
        <f t="shared" si="8"/>
        <v>0.32291666666666663</v>
      </c>
      <c r="BC8" s="221" t="s">
        <v>79</v>
      </c>
      <c r="BD8" s="217">
        <v>44444</v>
      </c>
      <c r="BE8" s="222"/>
      <c r="BF8" s="223"/>
      <c r="BG8" s="345"/>
      <c r="BH8" s="224"/>
      <c r="BI8" s="225"/>
      <c r="BJ8" s="217">
        <v>44474</v>
      </c>
      <c r="BK8" s="218">
        <v>0.29166666666666669</v>
      </c>
      <c r="BL8" s="92">
        <v>0.51041666666666663</v>
      </c>
      <c r="BM8" s="183"/>
      <c r="BN8" s="219">
        <f t="shared" ref="BN8:BN10" si="11">BL8-BK8-BM8</f>
        <v>0.21874999999999994</v>
      </c>
      <c r="BO8" s="220"/>
      <c r="BP8" s="295">
        <v>44505</v>
      </c>
      <c r="BQ8" s="296"/>
      <c r="BR8" s="183"/>
      <c r="BS8" s="344"/>
      <c r="BT8" s="297"/>
      <c r="BU8" s="220"/>
      <c r="BV8" s="295">
        <v>44535</v>
      </c>
      <c r="BW8" s="298"/>
      <c r="BX8" s="301"/>
      <c r="BY8" s="345"/>
      <c r="BZ8" s="299"/>
      <c r="CA8" s="300"/>
    </row>
    <row r="9" spans="1:79" s="12" customFormat="1" x14ac:dyDescent="0.25">
      <c r="A9" s="328" t="s">
        <v>1</v>
      </c>
      <c r="B9" s="89">
        <v>68.5</v>
      </c>
      <c r="C9" s="90">
        <v>88</v>
      </c>
      <c r="D9" s="90">
        <f t="shared" si="7"/>
        <v>19.5</v>
      </c>
      <c r="E9" s="67"/>
      <c r="F9" s="82">
        <f t="shared" si="9"/>
        <v>19.5</v>
      </c>
      <c r="G9" s="58"/>
      <c r="H9" s="34">
        <v>44202</v>
      </c>
      <c r="I9" s="35"/>
      <c r="J9" s="93"/>
      <c r="K9" s="36"/>
      <c r="L9" s="37"/>
      <c r="M9" s="38" t="s">
        <v>41</v>
      </c>
      <c r="N9" s="34">
        <v>44233</v>
      </c>
      <c r="O9" s="39"/>
      <c r="P9" s="40"/>
      <c r="Q9" s="40"/>
      <c r="R9" s="41"/>
      <c r="S9" s="49"/>
      <c r="T9" s="34">
        <v>43896</v>
      </c>
      <c r="U9" s="39"/>
      <c r="V9" s="40"/>
      <c r="W9" s="345"/>
      <c r="X9" s="41"/>
      <c r="Y9" s="49"/>
      <c r="Z9" s="155">
        <v>44292</v>
      </c>
      <c r="AA9" s="156"/>
      <c r="AB9" s="157"/>
      <c r="AC9" s="344"/>
      <c r="AD9" s="158"/>
      <c r="AE9" s="196" t="s">
        <v>67</v>
      </c>
      <c r="AF9" s="217">
        <v>44322</v>
      </c>
      <c r="AG9" s="218">
        <v>0.29166666666666669</v>
      </c>
      <c r="AH9" s="183">
        <v>0.63541666666666663</v>
      </c>
      <c r="AI9" s="344">
        <v>2.0833333333333332E-2</v>
      </c>
      <c r="AJ9" s="219">
        <f t="shared" si="10"/>
        <v>0.32291666666666663</v>
      </c>
      <c r="AK9" s="220"/>
      <c r="AL9" s="217">
        <v>44353</v>
      </c>
      <c r="AM9" s="222"/>
      <c r="AN9" s="223"/>
      <c r="AO9" s="345"/>
      <c r="AP9" s="224"/>
      <c r="AQ9" s="225"/>
      <c r="AR9" s="217">
        <v>44383</v>
      </c>
      <c r="AS9" s="218">
        <v>0.29166666666666669</v>
      </c>
      <c r="AT9" s="92">
        <v>0.51041666666666663</v>
      </c>
      <c r="AU9" s="344"/>
      <c r="AV9" s="219">
        <f t="shared" ref="AV9:AV12" si="12">AT9-AS9-AU9</f>
        <v>0.21874999999999994</v>
      </c>
      <c r="AW9" s="220"/>
      <c r="AX9" s="217">
        <v>44414</v>
      </c>
      <c r="AY9" s="218"/>
      <c r="AZ9" s="183"/>
      <c r="BA9" s="344"/>
      <c r="BB9" s="219"/>
      <c r="BC9" s="220"/>
      <c r="BD9" s="217">
        <v>44445</v>
      </c>
      <c r="BE9" s="218">
        <v>0.29166666666666669</v>
      </c>
      <c r="BF9" s="92">
        <v>0.5</v>
      </c>
      <c r="BG9" s="344"/>
      <c r="BH9" s="219">
        <f>BF9-BE9-BG9</f>
        <v>0.20833333333333331</v>
      </c>
      <c r="BI9" s="220"/>
      <c r="BJ9" s="217">
        <v>44475</v>
      </c>
      <c r="BK9" s="218">
        <v>0.29166666666666669</v>
      </c>
      <c r="BL9" s="250">
        <v>0.5</v>
      </c>
      <c r="BM9" s="183"/>
      <c r="BN9" s="219">
        <f t="shared" si="11"/>
        <v>0.20833333333333331</v>
      </c>
      <c r="BO9" s="220"/>
      <c r="BP9" s="295">
        <v>44506</v>
      </c>
      <c r="BQ9" s="298"/>
      <c r="BR9" s="301"/>
      <c r="BS9" s="345"/>
      <c r="BT9" s="299"/>
      <c r="BU9" s="300"/>
      <c r="BV9" s="295">
        <v>44536</v>
      </c>
      <c r="BW9" s="296">
        <v>0.30208333333333331</v>
      </c>
      <c r="BX9" s="183">
        <v>0.63541666666666663</v>
      </c>
      <c r="BY9" s="344">
        <v>2.0833333333333332E-2</v>
      </c>
      <c r="BZ9" s="297">
        <f>BX9-BW9-BY9</f>
        <v>0.3125</v>
      </c>
      <c r="CA9" s="220"/>
    </row>
    <row r="10" spans="1:79" s="12" customFormat="1" x14ac:dyDescent="0.25">
      <c r="A10" s="328" t="s">
        <v>2</v>
      </c>
      <c r="B10" s="89">
        <v>94.25</v>
      </c>
      <c r="C10" s="90">
        <v>96.25</v>
      </c>
      <c r="D10" s="90">
        <f t="shared" si="7"/>
        <v>2</v>
      </c>
      <c r="E10" s="77"/>
      <c r="F10" s="82">
        <f t="shared" si="9"/>
        <v>2</v>
      </c>
      <c r="G10" s="58"/>
      <c r="H10" s="34">
        <v>44203</v>
      </c>
      <c r="I10" s="35"/>
      <c r="J10" s="93"/>
      <c r="K10" s="36"/>
      <c r="L10" s="37"/>
      <c r="M10" s="38" t="s">
        <v>41</v>
      </c>
      <c r="N10" s="34">
        <v>44234</v>
      </c>
      <c r="O10" s="39"/>
      <c r="P10" s="40"/>
      <c r="Q10" s="40"/>
      <c r="R10" s="41"/>
      <c r="S10" s="49"/>
      <c r="T10" s="34">
        <v>43897</v>
      </c>
      <c r="U10" s="39"/>
      <c r="V10" s="40"/>
      <c r="W10" s="345"/>
      <c r="X10" s="41"/>
      <c r="Y10" s="49"/>
      <c r="Z10" s="155">
        <v>44293</v>
      </c>
      <c r="AA10" s="156"/>
      <c r="AB10" s="167"/>
      <c r="AC10" s="344"/>
      <c r="AD10" s="158"/>
      <c r="AE10" s="196" t="s">
        <v>67</v>
      </c>
      <c r="AF10" s="217">
        <v>44323</v>
      </c>
      <c r="AG10" s="218"/>
      <c r="AH10" s="183"/>
      <c r="AI10" s="344"/>
      <c r="AJ10" s="219"/>
      <c r="AK10" s="220"/>
      <c r="AL10" s="217">
        <v>44354</v>
      </c>
      <c r="AM10" s="218">
        <v>0.29166666666666669</v>
      </c>
      <c r="AN10" s="183">
        <v>0.63541666666666663</v>
      </c>
      <c r="AO10" s="344">
        <v>2.0833333333333332E-2</v>
      </c>
      <c r="AP10" s="219">
        <f>AN10-AM10-AO10</f>
        <v>0.32291666666666663</v>
      </c>
      <c r="AQ10" s="220"/>
      <c r="AR10" s="217">
        <v>44384</v>
      </c>
      <c r="AS10" s="218">
        <v>0.29166666666666669</v>
      </c>
      <c r="AT10" s="92">
        <v>0.77083333333333337</v>
      </c>
      <c r="AU10" s="344">
        <v>4.1666666666666664E-2</v>
      </c>
      <c r="AV10" s="219">
        <f t="shared" si="12"/>
        <v>0.4375</v>
      </c>
      <c r="AW10" s="220"/>
      <c r="AX10" s="217">
        <v>44415</v>
      </c>
      <c r="AY10" s="222"/>
      <c r="AZ10" s="223"/>
      <c r="BA10" s="345"/>
      <c r="BB10" s="224"/>
      <c r="BC10" s="225"/>
      <c r="BD10" s="217">
        <v>44446</v>
      </c>
      <c r="BE10" s="218">
        <v>0.29166666666666669</v>
      </c>
      <c r="BF10" s="92">
        <v>0.52083333333333337</v>
      </c>
      <c r="BG10" s="344"/>
      <c r="BH10" s="219">
        <f t="shared" ref="BH10:BH12" si="13">BF10-BE10-BG10</f>
        <v>0.22916666666666669</v>
      </c>
      <c r="BI10" s="220"/>
      <c r="BJ10" s="217">
        <v>44476</v>
      </c>
      <c r="BK10" s="218">
        <v>0.29166666666666669</v>
      </c>
      <c r="BL10" s="92">
        <v>0.60416666666666663</v>
      </c>
      <c r="BM10" s="183">
        <v>2.0833333333333332E-2</v>
      </c>
      <c r="BN10" s="219">
        <f t="shared" si="11"/>
        <v>0.29166666666666663</v>
      </c>
      <c r="BO10" s="220"/>
      <c r="BP10" s="295">
        <v>44507</v>
      </c>
      <c r="BQ10" s="298"/>
      <c r="BR10" s="301"/>
      <c r="BS10" s="345"/>
      <c r="BT10" s="299"/>
      <c r="BU10" s="300"/>
      <c r="BV10" s="295">
        <v>44537</v>
      </c>
      <c r="BW10" s="296">
        <v>0.30208333333333331</v>
      </c>
      <c r="BX10" s="183">
        <v>0.5</v>
      </c>
      <c r="BY10" s="344"/>
      <c r="BZ10" s="297">
        <f t="shared" ref="BZ10:BZ13" si="14">BX10-BW10-BY10</f>
        <v>0.19791666666666669</v>
      </c>
      <c r="CA10" s="220"/>
    </row>
    <row r="11" spans="1:79" s="12" customFormat="1" x14ac:dyDescent="0.25">
      <c r="A11" s="328" t="s">
        <v>10</v>
      </c>
      <c r="B11" s="89">
        <v>112</v>
      </c>
      <c r="C11" s="90">
        <v>126.25</v>
      </c>
      <c r="D11" s="90">
        <f t="shared" si="7"/>
        <v>14.25</v>
      </c>
      <c r="E11" s="67"/>
      <c r="F11" s="82">
        <f t="shared" si="9"/>
        <v>14.25</v>
      </c>
      <c r="G11" s="53"/>
      <c r="H11" s="34">
        <v>44204</v>
      </c>
      <c r="I11" s="35"/>
      <c r="J11" s="36"/>
      <c r="K11" s="36"/>
      <c r="L11" s="37"/>
      <c r="M11" s="42"/>
      <c r="N11" s="34">
        <v>44235</v>
      </c>
      <c r="O11" s="35">
        <v>0.30208333333333331</v>
      </c>
      <c r="P11" s="92">
        <v>0.65625</v>
      </c>
      <c r="Q11" s="36">
        <v>2.0833333333333332E-2</v>
      </c>
      <c r="R11" s="37">
        <f>P11-O11-Q11</f>
        <v>0.33333333333333337</v>
      </c>
      <c r="S11" s="42"/>
      <c r="T11" s="34">
        <v>43898</v>
      </c>
      <c r="U11" s="35">
        <v>0.30208333333333331</v>
      </c>
      <c r="V11" s="92">
        <v>0.66666666666666663</v>
      </c>
      <c r="W11" s="344">
        <v>2.0833333333333332E-2</v>
      </c>
      <c r="X11" s="37">
        <f>V11-U11-W11</f>
        <v>0.34375</v>
      </c>
      <c r="Y11" s="42"/>
      <c r="Z11" s="155">
        <v>44294</v>
      </c>
      <c r="AA11" s="156"/>
      <c r="AB11" s="167"/>
      <c r="AC11" s="344"/>
      <c r="AD11" s="158"/>
      <c r="AE11" s="196" t="s">
        <v>67</v>
      </c>
      <c r="AF11" s="217">
        <v>44324</v>
      </c>
      <c r="AG11" s="222"/>
      <c r="AH11" s="223"/>
      <c r="AI11" s="345"/>
      <c r="AJ11" s="224"/>
      <c r="AK11" s="225"/>
      <c r="AL11" s="217">
        <v>44355</v>
      </c>
      <c r="AM11" s="218">
        <v>0.29166666666666669</v>
      </c>
      <c r="AN11" s="92">
        <v>0.51041666666666663</v>
      </c>
      <c r="AO11" s="344"/>
      <c r="AP11" s="219">
        <f t="shared" ref="AP11:AP13" si="15">AN11-AM11-AO11</f>
        <v>0.21874999999999994</v>
      </c>
      <c r="AQ11" s="220"/>
      <c r="AR11" s="217">
        <v>44385</v>
      </c>
      <c r="AS11" s="218">
        <v>0.29166666666666669</v>
      </c>
      <c r="AT11" s="92">
        <v>0.77083333333333337</v>
      </c>
      <c r="AU11" s="344">
        <v>4.1666666666666664E-2</v>
      </c>
      <c r="AV11" s="219">
        <f t="shared" si="12"/>
        <v>0.4375</v>
      </c>
      <c r="AW11" s="220"/>
      <c r="AX11" s="217">
        <v>44416</v>
      </c>
      <c r="AY11" s="222"/>
      <c r="AZ11" s="223"/>
      <c r="BA11" s="345"/>
      <c r="BB11" s="224"/>
      <c r="BC11" s="225"/>
      <c r="BD11" s="217">
        <v>44447</v>
      </c>
      <c r="BE11" s="218">
        <v>0.29166666666666669</v>
      </c>
      <c r="BF11" s="92">
        <v>0.52083333333333337</v>
      </c>
      <c r="BG11" s="344"/>
      <c r="BH11" s="219">
        <f t="shared" si="13"/>
        <v>0.22916666666666669</v>
      </c>
      <c r="BI11" s="220"/>
      <c r="BJ11" s="217">
        <v>44477</v>
      </c>
      <c r="BK11" s="218"/>
      <c r="BL11" s="183"/>
      <c r="BM11" s="183"/>
      <c r="BN11" s="219"/>
      <c r="BO11" s="220"/>
      <c r="BP11" s="295">
        <v>44508</v>
      </c>
      <c r="BQ11" s="296">
        <v>0.30208333333333331</v>
      </c>
      <c r="BR11" s="92">
        <v>0.69791666666666663</v>
      </c>
      <c r="BS11" s="344">
        <v>2.0833333333333332E-2</v>
      </c>
      <c r="BT11" s="297">
        <f>BR11-BQ11-BS11</f>
        <v>0.375</v>
      </c>
      <c r="BU11" s="220"/>
      <c r="BV11" s="295">
        <v>44538</v>
      </c>
      <c r="BW11" s="296">
        <v>0.30208333333333331</v>
      </c>
      <c r="BX11" s="92">
        <v>0.55208333333333337</v>
      </c>
      <c r="BY11" s="344">
        <v>2.0833333333333332E-2</v>
      </c>
      <c r="BZ11" s="297">
        <f t="shared" si="14"/>
        <v>0.22916666666666671</v>
      </c>
      <c r="CA11" s="220"/>
    </row>
    <row r="12" spans="1:79" s="12" customFormat="1" x14ac:dyDescent="0.25">
      <c r="A12" s="328" t="s">
        <v>3</v>
      </c>
      <c r="B12" s="89">
        <v>109.75</v>
      </c>
      <c r="C12" s="90">
        <v>118.5</v>
      </c>
      <c r="D12" s="90">
        <f t="shared" si="7"/>
        <v>8.75</v>
      </c>
      <c r="E12" s="67"/>
      <c r="F12" s="82">
        <f t="shared" si="9"/>
        <v>8.75</v>
      </c>
      <c r="G12" s="53"/>
      <c r="H12" s="34">
        <v>44205</v>
      </c>
      <c r="I12" s="39"/>
      <c r="J12" s="40"/>
      <c r="K12" s="40"/>
      <c r="L12" s="41"/>
      <c r="M12" s="49"/>
      <c r="N12" s="34">
        <v>44236</v>
      </c>
      <c r="O12" s="35">
        <v>0.30208333333333331</v>
      </c>
      <c r="P12" s="92">
        <v>0.51041666666666663</v>
      </c>
      <c r="Q12" s="36"/>
      <c r="R12" s="37">
        <f t="shared" ref="R12:R14" si="16">P12-O12-Q12</f>
        <v>0.20833333333333331</v>
      </c>
      <c r="S12" s="42"/>
      <c r="T12" s="34">
        <v>43899</v>
      </c>
      <c r="U12" s="35">
        <v>0.30208333333333331</v>
      </c>
      <c r="V12" s="92">
        <v>0.5</v>
      </c>
      <c r="W12" s="344"/>
      <c r="X12" s="37">
        <f t="shared" ref="X12:X14" si="17">V12-U12-W12</f>
        <v>0.19791666666666669</v>
      </c>
      <c r="Y12" s="42"/>
      <c r="Z12" s="155">
        <v>44295</v>
      </c>
      <c r="AA12" s="156"/>
      <c r="AB12" s="157"/>
      <c r="AC12" s="344"/>
      <c r="AD12" s="158"/>
      <c r="AE12" s="166"/>
      <c r="AF12" s="217">
        <v>44325</v>
      </c>
      <c r="AG12" s="222"/>
      <c r="AH12" s="223"/>
      <c r="AI12" s="345"/>
      <c r="AJ12" s="224"/>
      <c r="AK12" s="225"/>
      <c r="AL12" s="217">
        <v>44356</v>
      </c>
      <c r="AM12" s="218">
        <v>0.29166666666666669</v>
      </c>
      <c r="AN12" s="242">
        <v>0.5</v>
      </c>
      <c r="AO12" s="344"/>
      <c r="AP12" s="219">
        <f t="shared" si="15"/>
        <v>0.20833333333333331</v>
      </c>
      <c r="AQ12" s="220"/>
      <c r="AR12" s="217">
        <v>44386</v>
      </c>
      <c r="AS12" s="92">
        <v>0.3125</v>
      </c>
      <c r="AT12" s="92">
        <v>0.5</v>
      </c>
      <c r="AU12" s="344"/>
      <c r="AV12" s="219">
        <f t="shared" si="12"/>
        <v>0.1875</v>
      </c>
      <c r="AW12" s="220"/>
      <c r="AX12" s="217">
        <v>44417</v>
      </c>
      <c r="AY12" s="218">
        <v>0.29166666666666669</v>
      </c>
      <c r="AZ12" s="92">
        <v>0.48958333333333331</v>
      </c>
      <c r="BA12" s="344"/>
      <c r="BB12" s="219">
        <f>AZ12-AY12-BA12</f>
        <v>0.19791666666666663</v>
      </c>
      <c r="BC12" s="220"/>
      <c r="BD12" s="217">
        <v>44448</v>
      </c>
      <c r="BE12" s="92">
        <v>0.3125</v>
      </c>
      <c r="BF12" s="92">
        <v>0.58333333333333337</v>
      </c>
      <c r="BG12" s="344">
        <v>2.0833333333333332E-2</v>
      </c>
      <c r="BH12" s="219">
        <f t="shared" si="13"/>
        <v>0.25000000000000006</v>
      </c>
      <c r="BI12" s="220"/>
      <c r="BJ12" s="217">
        <v>44478</v>
      </c>
      <c r="BK12" s="222"/>
      <c r="BL12" s="223"/>
      <c r="BM12" s="223"/>
      <c r="BN12" s="224"/>
      <c r="BO12" s="225"/>
      <c r="BP12" s="295">
        <v>44509</v>
      </c>
      <c r="BQ12" s="296">
        <v>0.30208333333333331</v>
      </c>
      <c r="BR12" s="183">
        <v>0.5</v>
      </c>
      <c r="BS12" s="344"/>
      <c r="BT12" s="297">
        <f t="shared" ref="BT12:BT14" si="18">BR12-BQ12-BS12</f>
        <v>0.19791666666666669</v>
      </c>
      <c r="BU12" s="220"/>
      <c r="BV12" s="295">
        <v>44539</v>
      </c>
      <c r="BW12" s="296">
        <v>0.30208333333333331</v>
      </c>
      <c r="BX12" s="92">
        <v>0.51041666666666663</v>
      </c>
      <c r="BY12" s="344"/>
      <c r="BZ12" s="297">
        <f t="shared" si="14"/>
        <v>0.20833333333333331</v>
      </c>
      <c r="CA12" s="220"/>
    </row>
    <row r="13" spans="1:79" s="12" customFormat="1" x14ac:dyDescent="0.25">
      <c r="A13" s="328" t="s">
        <v>11</v>
      </c>
      <c r="B13" s="89">
        <v>114.75</v>
      </c>
      <c r="C13" s="89">
        <v>101.25</v>
      </c>
      <c r="D13" s="90">
        <f t="shared" si="7"/>
        <v>-13.5</v>
      </c>
      <c r="E13" s="67"/>
      <c r="F13" s="82">
        <f t="shared" si="9"/>
        <v>-13.5</v>
      </c>
      <c r="G13" s="53"/>
      <c r="H13" s="34">
        <v>44206</v>
      </c>
      <c r="I13" s="39"/>
      <c r="J13" s="40"/>
      <c r="K13" s="40"/>
      <c r="L13" s="41"/>
      <c r="M13" s="49"/>
      <c r="N13" s="34">
        <v>44237</v>
      </c>
      <c r="O13" s="35">
        <v>0.30208333333333331</v>
      </c>
      <c r="P13" s="92">
        <v>0.51041666666666663</v>
      </c>
      <c r="Q13" s="36"/>
      <c r="R13" s="37">
        <f t="shared" si="16"/>
        <v>0.20833333333333331</v>
      </c>
      <c r="S13" s="42"/>
      <c r="T13" s="34">
        <v>43900</v>
      </c>
      <c r="U13" s="35">
        <v>0.30208333333333331</v>
      </c>
      <c r="V13" s="92">
        <v>0.4375</v>
      </c>
      <c r="W13" s="344"/>
      <c r="X13" s="37">
        <f t="shared" si="17"/>
        <v>0.13541666666666669</v>
      </c>
      <c r="Y13" s="42"/>
      <c r="Z13" s="155">
        <v>44296</v>
      </c>
      <c r="AA13" s="159"/>
      <c r="AB13" s="162"/>
      <c r="AC13" s="345"/>
      <c r="AD13" s="160"/>
      <c r="AE13" s="161"/>
      <c r="AF13" s="217">
        <v>44326</v>
      </c>
      <c r="AG13" s="218">
        <v>0.29166666666666669</v>
      </c>
      <c r="AH13" s="92">
        <v>0.73958333333333337</v>
      </c>
      <c r="AI13" s="344">
        <v>4.1666666666666664E-2</v>
      </c>
      <c r="AJ13" s="219">
        <f>AH13-AG13-AI13</f>
        <v>0.40625</v>
      </c>
      <c r="AK13" s="220"/>
      <c r="AL13" s="217">
        <v>44357</v>
      </c>
      <c r="AM13" s="218">
        <v>0.29166666666666669</v>
      </c>
      <c r="AN13" s="92">
        <v>0.71875</v>
      </c>
      <c r="AO13" s="344">
        <v>4.1666666666666664E-2</v>
      </c>
      <c r="AP13" s="219">
        <f t="shared" si="15"/>
        <v>0.38541666666666663</v>
      </c>
      <c r="AQ13" s="220"/>
      <c r="AR13" s="217">
        <v>44387</v>
      </c>
      <c r="AS13" s="222"/>
      <c r="AT13" s="223"/>
      <c r="AU13" s="345"/>
      <c r="AV13" s="224"/>
      <c r="AW13" s="225"/>
      <c r="AX13" s="217">
        <v>44418</v>
      </c>
      <c r="AY13" s="218">
        <v>0.29166666666666669</v>
      </c>
      <c r="AZ13" s="183">
        <v>0.5</v>
      </c>
      <c r="BA13" s="344"/>
      <c r="BB13" s="219">
        <f t="shared" ref="BB13:BB15" si="19">AZ13-AY13-BA13</f>
        <v>0.20833333333333331</v>
      </c>
      <c r="BC13" s="220"/>
      <c r="BD13" s="217">
        <v>44449</v>
      </c>
      <c r="BE13" s="218"/>
      <c r="BF13" s="183"/>
      <c r="BG13" s="344"/>
      <c r="BH13" s="219"/>
      <c r="BI13" s="220"/>
      <c r="BJ13" s="217">
        <v>44479</v>
      </c>
      <c r="BK13" s="222"/>
      <c r="BL13" s="223"/>
      <c r="BM13" s="223"/>
      <c r="BN13" s="224"/>
      <c r="BO13" s="225"/>
      <c r="BP13" s="295">
        <v>44510</v>
      </c>
      <c r="BQ13" s="296">
        <v>0.30208333333333331</v>
      </c>
      <c r="BR13" s="312">
        <v>0.5</v>
      </c>
      <c r="BS13" s="344"/>
      <c r="BT13" s="297">
        <f t="shared" si="18"/>
        <v>0.19791666666666669</v>
      </c>
      <c r="BU13" s="220"/>
      <c r="BV13" s="295">
        <v>44540</v>
      </c>
      <c r="BW13" s="92">
        <v>0.34375</v>
      </c>
      <c r="BX13" s="92">
        <v>0.69791666666666663</v>
      </c>
      <c r="BY13" s="344">
        <v>2.0833333333333332E-2</v>
      </c>
      <c r="BZ13" s="297">
        <f t="shared" si="14"/>
        <v>0.33333333333333331</v>
      </c>
      <c r="CA13" s="220"/>
    </row>
    <row r="14" spans="1:79" s="12" customFormat="1" x14ac:dyDescent="0.25">
      <c r="A14" s="328" t="s">
        <v>12</v>
      </c>
      <c r="B14" s="89">
        <v>107</v>
      </c>
      <c r="C14" s="90">
        <v>50.75</v>
      </c>
      <c r="D14" s="90">
        <f t="shared" si="7"/>
        <v>-56.25</v>
      </c>
      <c r="E14" s="67"/>
      <c r="F14" s="82">
        <f t="shared" si="9"/>
        <v>-56.25</v>
      </c>
      <c r="G14" s="53"/>
      <c r="H14" s="34">
        <v>44207</v>
      </c>
      <c r="I14" s="35">
        <v>0.30208333333333331</v>
      </c>
      <c r="J14" s="92">
        <v>0.64583333333333337</v>
      </c>
      <c r="K14" s="36">
        <v>2.0833333333333332E-2</v>
      </c>
      <c r="L14" s="37">
        <f>J14-I14-K14</f>
        <v>0.32291666666666674</v>
      </c>
      <c r="M14" s="42"/>
      <c r="N14" s="34">
        <v>44238</v>
      </c>
      <c r="O14" s="35">
        <v>0.30208333333333331</v>
      </c>
      <c r="P14" s="92">
        <v>0.52083333333333337</v>
      </c>
      <c r="Q14" s="36"/>
      <c r="R14" s="37">
        <f t="shared" si="16"/>
        <v>0.21875000000000006</v>
      </c>
      <c r="S14" s="42"/>
      <c r="T14" s="34">
        <v>43901</v>
      </c>
      <c r="U14" s="35">
        <v>0.30208333333333331</v>
      </c>
      <c r="V14" s="92">
        <v>0.47916666666666669</v>
      </c>
      <c r="W14" s="344"/>
      <c r="X14" s="37">
        <f t="shared" si="17"/>
        <v>0.17708333333333337</v>
      </c>
      <c r="Y14" s="42"/>
      <c r="Z14" s="155">
        <v>44297</v>
      </c>
      <c r="AA14" s="159"/>
      <c r="AB14" s="162"/>
      <c r="AC14" s="345"/>
      <c r="AD14" s="160"/>
      <c r="AE14" s="161"/>
      <c r="AF14" s="217">
        <v>44327</v>
      </c>
      <c r="AG14" s="218">
        <v>0.29166666666666669</v>
      </c>
      <c r="AH14" s="92">
        <v>0.51041666666666663</v>
      </c>
      <c r="AI14" s="344"/>
      <c r="AJ14" s="219">
        <f t="shared" ref="AJ14:AJ15" si="20">AH14-AG14-AI14</f>
        <v>0.21874999999999994</v>
      </c>
      <c r="AK14" s="220"/>
      <c r="AL14" s="217">
        <v>44358</v>
      </c>
      <c r="AM14" s="218"/>
      <c r="AN14" s="183"/>
      <c r="AO14" s="344"/>
      <c r="AP14" s="219"/>
      <c r="AQ14" s="220"/>
      <c r="AR14" s="217">
        <v>44388</v>
      </c>
      <c r="AS14" s="222"/>
      <c r="AT14" s="223"/>
      <c r="AU14" s="345"/>
      <c r="AV14" s="224"/>
      <c r="AW14" s="225"/>
      <c r="AX14" s="217">
        <v>44419</v>
      </c>
      <c r="AY14" s="218">
        <v>0.29166666666666669</v>
      </c>
      <c r="AZ14" s="245">
        <v>0.5</v>
      </c>
      <c r="BA14" s="344"/>
      <c r="BB14" s="219">
        <f t="shared" si="19"/>
        <v>0.20833333333333331</v>
      </c>
      <c r="BC14" s="220"/>
      <c r="BD14" s="217">
        <v>44450</v>
      </c>
      <c r="BE14" s="222"/>
      <c r="BF14" s="223"/>
      <c r="BG14" s="345"/>
      <c r="BH14" s="224"/>
      <c r="BI14" s="225"/>
      <c r="BJ14" s="217">
        <v>44480</v>
      </c>
      <c r="BK14" s="218">
        <v>0.29166666666666669</v>
      </c>
      <c r="BL14" s="183">
        <v>0.63541666666666663</v>
      </c>
      <c r="BM14" s="183">
        <v>2.0833333333333332E-2</v>
      </c>
      <c r="BN14" s="219">
        <f>BL14-BK14-BM14</f>
        <v>0.32291666666666663</v>
      </c>
      <c r="BO14" s="221" t="s">
        <v>79</v>
      </c>
      <c r="BP14" s="295">
        <v>44511</v>
      </c>
      <c r="BQ14" s="296">
        <v>0.30208333333333331</v>
      </c>
      <c r="BR14" s="92">
        <v>0.52083333333333337</v>
      </c>
      <c r="BS14" s="344"/>
      <c r="BT14" s="297">
        <f t="shared" si="18"/>
        <v>0.21875000000000006</v>
      </c>
      <c r="BU14" s="220"/>
      <c r="BV14" s="295">
        <v>44541</v>
      </c>
      <c r="BW14" s="298"/>
      <c r="BX14" s="301"/>
      <c r="BY14" s="345"/>
      <c r="BZ14" s="299"/>
      <c r="CA14" s="300"/>
    </row>
    <row r="15" spans="1:79" s="12" customFormat="1" x14ac:dyDescent="0.25">
      <c r="A15" s="328" t="s">
        <v>13</v>
      </c>
      <c r="B15" s="89">
        <v>102</v>
      </c>
      <c r="C15" s="90">
        <v>92.5</v>
      </c>
      <c r="D15" s="90">
        <f t="shared" si="7"/>
        <v>-9.5</v>
      </c>
      <c r="E15" s="67"/>
      <c r="F15" s="82">
        <f t="shared" si="9"/>
        <v>-9.5</v>
      </c>
      <c r="G15" s="53"/>
      <c r="H15" s="34">
        <v>44208</v>
      </c>
      <c r="I15" s="35">
        <v>0.30208333333333331</v>
      </c>
      <c r="J15" s="92">
        <v>0.52083333333333337</v>
      </c>
      <c r="K15" s="36"/>
      <c r="L15" s="37">
        <f t="shared" ref="L15:L17" si="21">J15-I15-K15</f>
        <v>0.21875000000000006</v>
      </c>
      <c r="M15" s="42"/>
      <c r="N15" s="34">
        <v>44239</v>
      </c>
      <c r="O15" s="35"/>
      <c r="P15" s="36"/>
      <c r="Q15" s="36"/>
      <c r="R15" s="37"/>
      <c r="S15" s="42"/>
      <c r="T15" s="34">
        <v>43902</v>
      </c>
      <c r="U15" s="35"/>
      <c r="V15" s="36"/>
      <c r="W15" s="344"/>
      <c r="X15" s="37"/>
      <c r="Y15" s="42"/>
      <c r="Z15" s="155">
        <v>44298</v>
      </c>
      <c r="AA15" s="156">
        <v>0.30208333333333331</v>
      </c>
      <c r="AB15" s="92">
        <v>0.65625</v>
      </c>
      <c r="AC15" s="344">
        <v>2.0833333333333332E-2</v>
      </c>
      <c r="AD15" s="184">
        <f t="shared" ref="AD15:AD18" si="22">AB15-AA15-AC15</f>
        <v>0.33333333333333337</v>
      </c>
      <c r="AE15" s="166"/>
      <c r="AF15" s="217">
        <v>44328</v>
      </c>
      <c r="AG15" s="218">
        <v>0.29166666666666669</v>
      </c>
      <c r="AH15" s="92">
        <v>0.55208333333333337</v>
      </c>
      <c r="AI15" s="344">
        <v>2.0833333333333332E-2</v>
      </c>
      <c r="AJ15" s="219">
        <f t="shared" si="20"/>
        <v>0.23958333333333334</v>
      </c>
      <c r="AK15" s="220"/>
      <c r="AL15" s="217">
        <v>44359</v>
      </c>
      <c r="AM15" s="222"/>
      <c r="AN15" s="223"/>
      <c r="AO15" s="345"/>
      <c r="AP15" s="224"/>
      <c r="AQ15" s="225"/>
      <c r="AR15" s="217">
        <v>44389</v>
      </c>
      <c r="AS15" s="218">
        <v>0.29166666666666669</v>
      </c>
      <c r="AT15" s="92">
        <v>0.64583333333333337</v>
      </c>
      <c r="AU15" s="344">
        <v>2.0833333333333332E-2</v>
      </c>
      <c r="AV15" s="219">
        <f>AT15-AS15-AU15</f>
        <v>0.33333333333333337</v>
      </c>
      <c r="AW15" s="220"/>
      <c r="AX15" s="217">
        <v>44420</v>
      </c>
      <c r="AY15" s="218">
        <v>0.29166666666666669</v>
      </c>
      <c r="AZ15" s="92">
        <v>0.52083333333333337</v>
      </c>
      <c r="BA15" s="344"/>
      <c r="BB15" s="219">
        <f t="shared" si="19"/>
        <v>0.22916666666666669</v>
      </c>
      <c r="BC15" s="220"/>
      <c r="BD15" s="217">
        <v>44451</v>
      </c>
      <c r="BE15" s="222"/>
      <c r="BF15" s="223"/>
      <c r="BG15" s="345"/>
      <c r="BH15" s="224"/>
      <c r="BI15" s="225"/>
      <c r="BJ15" s="217">
        <v>44481</v>
      </c>
      <c r="BK15" s="218">
        <v>0.29166666666666669</v>
      </c>
      <c r="BL15" s="183">
        <v>0.5</v>
      </c>
      <c r="BM15" s="183"/>
      <c r="BN15" s="219">
        <f t="shared" ref="BN15:BN17" si="23">BL15-BK15-BM15</f>
        <v>0.20833333333333331</v>
      </c>
      <c r="BO15" s="221" t="s">
        <v>79</v>
      </c>
      <c r="BP15" s="295">
        <v>44512</v>
      </c>
      <c r="BQ15" s="296"/>
      <c r="BR15" s="183"/>
      <c r="BS15" s="344"/>
      <c r="BT15" s="297"/>
      <c r="BU15" s="220"/>
      <c r="BV15" s="295">
        <v>44542</v>
      </c>
      <c r="BW15" s="298"/>
      <c r="BX15" s="301"/>
      <c r="BY15" s="345"/>
      <c r="BZ15" s="299"/>
      <c r="CA15" s="300"/>
    </row>
    <row r="16" spans="1:79" s="12" customFormat="1" x14ac:dyDescent="0.25">
      <c r="A16" s="328" t="s">
        <v>14</v>
      </c>
      <c r="B16" s="89">
        <v>96.75</v>
      </c>
      <c r="C16" s="90">
        <v>106.25</v>
      </c>
      <c r="D16" s="90">
        <f t="shared" si="7"/>
        <v>9.5</v>
      </c>
      <c r="E16" s="67"/>
      <c r="F16" s="82">
        <f t="shared" si="9"/>
        <v>9.5</v>
      </c>
      <c r="G16" s="53"/>
      <c r="H16" s="34">
        <v>44209</v>
      </c>
      <c r="I16" s="35">
        <v>0.30208333333333331</v>
      </c>
      <c r="J16" s="92">
        <v>0.51041666666666663</v>
      </c>
      <c r="K16" s="36"/>
      <c r="L16" s="37">
        <f t="shared" si="21"/>
        <v>0.20833333333333331</v>
      </c>
      <c r="M16" s="42"/>
      <c r="N16" s="34">
        <v>44240</v>
      </c>
      <c r="O16" s="39"/>
      <c r="P16" s="40"/>
      <c r="Q16" s="40"/>
      <c r="R16" s="41"/>
      <c r="S16" s="49"/>
      <c r="T16" s="34">
        <v>43903</v>
      </c>
      <c r="U16" s="39"/>
      <c r="V16" s="40"/>
      <c r="W16" s="345"/>
      <c r="X16" s="41"/>
      <c r="Y16" s="49"/>
      <c r="Z16" s="155">
        <v>44299</v>
      </c>
      <c r="AA16" s="92">
        <v>0.3125</v>
      </c>
      <c r="AB16" s="92">
        <v>0.53125</v>
      </c>
      <c r="AC16" s="344"/>
      <c r="AD16" s="184">
        <f t="shared" si="22"/>
        <v>0.21875</v>
      </c>
      <c r="AE16" s="166"/>
      <c r="AF16" s="217">
        <v>44329</v>
      </c>
      <c r="AG16" s="218"/>
      <c r="AH16" s="183"/>
      <c r="AI16" s="344"/>
      <c r="AJ16" s="219"/>
      <c r="AK16" s="221" t="s">
        <v>31</v>
      </c>
      <c r="AL16" s="217">
        <v>44360</v>
      </c>
      <c r="AM16" s="222"/>
      <c r="AN16" s="223"/>
      <c r="AO16" s="345"/>
      <c r="AP16" s="224"/>
      <c r="AQ16" s="225"/>
      <c r="AR16" s="217">
        <v>44390</v>
      </c>
      <c r="AS16" s="92">
        <v>0.35416666666666669</v>
      </c>
      <c r="AT16" s="92">
        <v>0.54166666666666663</v>
      </c>
      <c r="AU16" s="344"/>
      <c r="AV16" s="219">
        <f t="shared" ref="AV16:AV18" si="24">AT16-AS16-AU16</f>
        <v>0.18749999999999994</v>
      </c>
      <c r="AW16" s="220"/>
      <c r="AX16" s="217">
        <v>44421</v>
      </c>
      <c r="AY16" s="218"/>
      <c r="AZ16" s="183"/>
      <c r="BA16" s="344"/>
      <c r="BB16" s="219"/>
      <c r="BC16" s="220"/>
      <c r="BD16" s="217">
        <v>44452</v>
      </c>
      <c r="BE16" s="218">
        <v>0.29166666666666669</v>
      </c>
      <c r="BF16" s="92">
        <v>0.5</v>
      </c>
      <c r="BG16" s="344"/>
      <c r="BH16" s="219">
        <f>BF16-BE16-BG16</f>
        <v>0.20833333333333331</v>
      </c>
      <c r="BI16" s="220"/>
      <c r="BJ16" s="217">
        <v>44482</v>
      </c>
      <c r="BK16" s="218">
        <v>0.29166666666666669</v>
      </c>
      <c r="BL16" s="250">
        <v>0.5</v>
      </c>
      <c r="BM16" s="183"/>
      <c r="BN16" s="219">
        <f t="shared" si="23"/>
        <v>0.20833333333333331</v>
      </c>
      <c r="BO16" s="221" t="s">
        <v>79</v>
      </c>
      <c r="BP16" s="295">
        <v>44513</v>
      </c>
      <c r="BQ16" s="298"/>
      <c r="BR16" s="301"/>
      <c r="BS16" s="345"/>
      <c r="BT16" s="299"/>
      <c r="BU16" s="300"/>
      <c r="BV16" s="295">
        <v>44543</v>
      </c>
      <c r="BW16" s="296"/>
      <c r="BX16" s="183"/>
      <c r="BY16" s="344"/>
      <c r="BZ16" s="297">
        <f>BX16-BW16-BY16</f>
        <v>0</v>
      </c>
      <c r="CA16" s="221" t="s">
        <v>166</v>
      </c>
    </row>
    <row r="17" spans="1:79" s="12" customFormat="1" ht="15.75" thickBot="1" x14ac:dyDescent="0.3">
      <c r="A17" s="329" t="s">
        <v>15</v>
      </c>
      <c r="B17" s="89">
        <v>94.5</v>
      </c>
      <c r="C17" s="318">
        <v>113.5</v>
      </c>
      <c r="D17" s="90">
        <f t="shared" si="7"/>
        <v>19</v>
      </c>
      <c r="E17" s="67">
        <f>4.25-21.25</f>
        <v>-17</v>
      </c>
      <c r="F17" s="82">
        <f t="shared" ref="F17" si="25">D17+E17</f>
        <v>2</v>
      </c>
      <c r="G17" s="53"/>
      <c r="H17" s="34">
        <v>44210</v>
      </c>
      <c r="I17" s="35">
        <v>0.30208333333333331</v>
      </c>
      <c r="J17" s="91">
        <v>0.5</v>
      </c>
      <c r="K17" s="36"/>
      <c r="L17" s="37">
        <f t="shared" si="21"/>
        <v>0.19791666666666669</v>
      </c>
      <c r="M17" s="42"/>
      <c r="N17" s="34">
        <v>44241</v>
      </c>
      <c r="O17" s="39"/>
      <c r="P17" s="40"/>
      <c r="Q17" s="40"/>
      <c r="R17" s="41"/>
      <c r="S17" s="49"/>
      <c r="T17" s="34">
        <v>43904</v>
      </c>
      <c r="U17" s="39"/>
      <c r="V17" s="40"/>
      <c r="W17" s="345"/>
      <c r="X17" s="41"/>
      <c r="Y17" s="49"/>
      <c r="Z17" s="155">
        <v>44300</v>
      </c>
      <c r="AA17" s="156">
        <v>0.30208333333333331</v>
      </c>
      <c r="AB17" s="92">
        <v>0.51041666666666663</v>
      </c>
      <c r="AC17" s="344"/>
      <c r="AD17" s="184">
        <f t="shared" si="22"/>
        <v>0.20833333333333331</v>
      </c>
      <c r="AE17" s="166"/>
      <c r="AF17" s="217">
        <v>44330</v>
      </c>
      <c r="AG17" s="218"/>
      <c r="AH17" s="183"/>
      <c r="AI17" s="344"/>
      <c r="AJ17" s="219"/>
      <c r="AK17" s="220"/>
      <c r="AL17" s="217">
        <v>44361</v>
      </c>
      <c r="AM17" s="218">
        <v>0.29166666666666669</v>
      </c>
      <c r="AN17" s="92">
        <v>0.61458333333333337</v>
      </c>
      <c r="AO17" s="344">
        <v>2.0833333333333332E-2</v>
      </c>
      <c r="AP17" s="219">
        <f>AN17-AM17-AO17</f>
        <v>0.30208333333333337</v>
      </c>
      <c r="AQ17" s="220"/>
      <c r="AR17" s="217">
        <v>44391</v>
      </c>
      <c r="AS17" s="218">
        <v>0.29166666666666669</v>
      </c>
      <c r="AT17" s="92">
        <v>0.48958333333333331</v>
      </c>
      <c r="AU17" s="344"/>
      <c r="AV17" s="219">
        <f t="shared" si="24"/>
        <v>0.19791666666666663</v>
      </c>
      <c r="AW17" s="220"/>
      <c r="AX17" s="217">
        <v>44422</v>
      </c>
      <c r="AY17" s="222"/>
      <c r="AZ17" s="223"/>
      <c r="BA17" s="345"/>
      <c r="BB17" s="224"/>
      <c r="BC17" s="225"/>
      <c r="BD17" s="217">
        <v>44453</v>
      </c>
      <c r="BE17" s="218">
        <v>0.29166666666666669</v>
      </c>
      <c r="BF17" s="92">
        <v>0.48958333333333331</v>
      </c>
      <c r="BG17" s="344"/>
      <c r="BH17" s="219">
        <f t="shared" ref="BH17" si="26">BF17-BE17-BG17</f>
        <v>0.19791666666666663</v>
      </c>
      <c r="BI17" s="220"/>
      <c r="BJ17" s="217">
        <v>44483</v>
      </c>
      <c r="BK17" s="218">
        <v>0.29166666666666669</v>
      </c>
      <c r="BL17" s="312">
        <v>0.63541666666666663</v>
      </c>
      <c r="BM17" s="183">
        <v>2.0833333333333332E-2</v>
      </c>
      <c r="BN17" s="219">
        <f t="shared" si="23"/>
        <v>0.32291666666666663</v>
      </c>
      <c r="BO17" s="221" t="s">
        <v>79</v>
      </c>
      <c r="BP17" s="295">
        <v>44514</v>
      </c>
      <c r="BQ17" s="298"/>
      <c r="BR17" s="301"/>
      <c r="BS17" s="345"/>
      <c r="BT17" s="299"/>
      <c r="BU17" s="300"/>
      <c r="BV17" s="295">
        <v>44544</v>
      </c>
      <c r="BW17" s="92">
        <v>0.4375</v>
      </c>
      <c r="BX17" s="92">
        <v>0.65625</v>
      </c>
      <c r="BY17" s="344">
        <v>2.0833333333333332E-2</v>
      </c>
      <c r="BZ17" s="297">
        <f t="shared" ref="BZ17:BZ20" si="27">BX17-BW17-BY17</f>
        <v>0.19791666666666666</v>
      </c>
      <c r="CA17" s="220"/>
    </row>
    <row r="18" spans="1:79" s="12" customFormat="1" x14ac:dyDescent="0.25">
      <c r="A18" s="330" t="s">
        <v>119</v>
      </c>
      <c r="B18" s="205">
        <f>SUM(B6:B17)</f>
        <v>1171</v>
      </c>
      <c r="C18" s="205">
        <f>SUM(C6:C17)</f>
        <v>1153.75</v>
      </c>
      <c r="D18" s="205">
        <f>SUM(D6:D17)</f>
        <v>-17.25</v>
      </c>
      <c r="E18" s="63"/>
      <c r="F18" s="73"/>
      <c r="G18" s="53"/>
      <c r="H18" s="34">
        <v>44211</v>
      </c>
      <c r="I18" s="35"/>
      <c r="J18" s="36"/>
      <c r="K18" s="36"/>
      <c r="L18" s="37"/>
      <c r="M18" s="42"/>
      <c r="N18" s="34">
        <v>44242</v>
      </c>
      <c r="O18" s="35">
        <v>0.30208333333333331</v>
      </c>
      <c r="P18" s="36">
        <v>0.63541666666666663</v>
      </c>
      <c r="Q18" s="36">
        <v>2.0833333333333332E-2</v>
      </c>
      <c r="R18" s="37">
        <f>P18-O18-Q18</f>
        <v>0.3125</v>
      </c>
      <c r="S18" s="42"/>
      <c r="T18" s="34">
        <v>43905</v>
      </c>
      <c r="U18" s="35">
        <v>0.30208333333333331</v>
      </c>
      <c r="V18" s="36">
        <v>0.63541666666666663</v>
      </c>
      <c r="W18" s="344">
        <v>2.0833333333333332E-2</v>
      </c>
      <c r="X18" s="37">
        <f>V18-U18-W18</f>
        <v>0.3125</v>
      </c>
      <c r="Y18" s="42"/>
      <c r="Z18" s="155">
        <v>44301</v>
      </c>
      <c r="AA18" s="156">
        <v>0.30208333333333331</v>
      </c>
      <c r="AB18" s="92">
        <v>0.66666666666666663</v>
      </c>
      <c r="AC18" s="344">
        <v>2.0833333333333332E-2</v>
      </c>
      <c r="AD18" s="184">
        <f t="shared" si="22"/>
        <v>0.34375</v>
      </c>
      <c r="AE18" s="166"/>
      <c r="AF18" s="217">
        <v>44331</v>
      </c>
      <c r="AG18" s="222"/>
      <c r="AH18" s="223"/>
      <c r="AI18" s="345"/>
      <c r="AJ18" s="224"/>
      <c r="AK18" s="225"/>
      <c r="AL18" s="217">
        <v>44362</v>
      </c>
      <c r="AM18" s="218">
        <v>0.29166666666666669</v>
      </c>
      <c r="AN18" s="92">
        <v>0.54166666666666663</v>
      </c>
      <c r="AO18" s="344">
        <v>1.0416666666666666E-2</v>
      </c>
      <c r="AP18" s="219">
        <f t="shared" ref="AP18:AP20" si="28">AN18-AM18-AO18</f>
        <v>0.23958333333333329</v>
      </c>
      <c r="AQ18" s="220"/>
      <c r="AR18" s="217">
        <v>44392</v>
      </c>
      <c r="AS18" s="218">
        <v>0.29166666666666669</v>
      </c>
      <c r="AT18" s="92">
        <v>0.65625</v>
      </c>
      <c r="AU18" s="344">
        <v>2.0833333333333332E-2</v>
      </c>
      <c r="AV18" s="219">
        <f t="shared" si="24"/>
        <v>0.34375</v>
      </c>
      <c r="AW18" s="220"/>
      <c r="AX18" s="217">
        <v>44423</v>
      </c>
      <c r="AY18" s="222"/>
      <c r="AZ18" s="223"/>
      <c r="BA18" s="345"/>
      <c r="BB18" s="224"/>
      <c r="BC18" s="225"/>
      <c r="BD18" s="217">
        <v>44454</v>
      </c>
      <c r="BE18" s="218"/>
      <c r="BF18" s="249"/>
      <c r="BG18" s="344"/>
      <c r="BH18" s="219"/>
      <c r="BI18" s="221" t="s">
        <v>41</v>
      </c>
      <c r="BJ18" s="217">
        <v>44484</v>
      </c>
      <c r="BK18" s="218"/>
      <c r="BL18" s="183"/>
      <c r="BM18" s="183"/>
      <c r="BN18" s="219"/>
      <c r="BO18" s="220"/>
      <c r="BP18" s="295">
        <v>44515</v>
      </c>
      <c r="BQ18" s="296">
        <v>0.30208333333333331</v>
      </c>
      <c r="BR18" s="92">
        <v>0.64583333333333337</v>
      </c>
      <c r="BS18" s="344">
        <v>2.0833333333333332E-2</v>
      </c>
      <c r="BT18" s="297">
        <f>BR18-BQ18-BS18</f>
        <v>0.32291666666666674</v>
      </c>
      <c r="BU18" s="220"/>
      <c r="BV18" s="295">
        <v>44545</v>
      </c>
      <c r="BW18" s="296">
        <v>0.30208333333333331</v>
      </c>
      <c r="BX18" s="92">
        <v>0.51041666666666663</v>
      </c>
      <c r="BY18" s="344"/>
      <c r="BZ18" s="297">
        <f t="shared" si="27"/>
        <v>0.20833333333333331</v>
      </c>
      <c r="CA18" s="220"/>
    </row>
    <row r="19" spans="1:79" s="12" customFormat="1" x14ac:dyDescent="0.25">
      <c r="A19" s="331" t="s">
        <v>16</v>
      </c>
      <c r="D19" s="4">
        <f>SUM(D4:D17)</f>
        <v>23.5</v>
      </c>
      <c r="E19" s="20"/>
      <c r="F19" s="4">
        <f>SUM(F4:F17)</f>
        <v>6.5</v>
      </c>
      <c r="G19" s="53"/>
      <c r="H19" s="34">
        <v>44212</v>
      </c>
      <c r="I19" s="39"/>
      <c r="J19" s="40"/>
      <c r="K19" s="40"/>
      <c r="L19" s="41"/>
      <c r="M19" s="49"/>
      <c r="N19" s="34">
        <v>44243</v>
      </c>
      <c r="O19" s="35">
        <v>0.30208333333333331</v>
      </c>
      <c r="P19" s="92">
        <v>0.64583333333333337</v>
      </c>
      <c r="Q19" s="92">
        <v>2.0833333333333332E-2</v>
      </c>
      <c r="R19" s="37">
        <f t="shared" ref="R19:R21" si="29">P19-O19-Q19</f>
        <v>0.32291666666666674</v>
      </c>
      <c r="S19" s="42"/>
      <c r="T19" s="34">
        <v>43906</v>
      </c>
      <c r="U19" s="92">
        <v>0.35416666666666669</v>
      </c>
      <c r="V19" s="92">
        <v>0.53125</v>
      </c>
      <c r="W19" s="344"/>
      <c r="X19" s="37">
        <f t="shared" ref="X19:X21" si="30">V19-U19-W19</f>
        <v>0.17708333333333331</v>
      </c>
      <c r="Y19" s="42"/>
      <c r="Z19" s="155">
        <v>44302</v>
      </c>
      <c r="AA19" s="156"/>
      <c r="AB19" s="157"/>
      <c r="AC19" s="344"/>
      <c r="AD19" s="158"/>
      <c r="AE19" s="166"/>
      <c r="AF19" s="217">
        <v>44332</v>
      </c>
      <c r="AG19" s="222"/>
      <c r="AH19" s="223"/>
      <c r="AI19" s="345"/>
      <c r="AJ19" s="224"/>
      <c r="AK19" s="225"/>
      <c r="AL19" s="217">
        <v>44363</v>
      </c>
      <c r="AM19" s="218">
        <v>0.29166666666666669</v>
      </c>
      <c r="AN19" s="242">
        <v>0.5</v>
      </c>
      <c r="AO19" s="344"/>
      <c r="AP19" s="219">
        <f t="shared" si="28"/>
        <v>0.20833333333333331</v>
      </c>
      <c r="AQ19" s="220"/>
      <c r="AR19" s="217">
        <v>44393</v>
      </c>
      <c r="AS19" s="218"/>
      <c r="AT19" s="183"/>
      <c r="AU19" s="344"/>
      <c r="AV19" s="219"/>
      <c r="AW19" s="220"/>
      <c r="AX19" s="217">
        <v>44424</v>
      </c>
      <c r="AY19" s="218">
        <v>0.29166666666666669</v>
      </c>
      <c r="AZ19" s="92">
        <v>0.64583333333333337</v>
      </c>
      <c r="BA19" s="344">
        <v>2.0833333333333332E-2</v>
      </c>
      <c r="BB19" s="219">
        <f>AZ19-AY19-BA19</f>
        <v>0.33333333333333337</v>
      </c>
      <c r="BC19" s="220"/>
      <c r="BD19" s="217">
        <v>44455</v>
      </c>
      <c r="BE19" s="218"/>
      <c r="BF19" s="183"/>
      <c r="BG19" s="344"/>
      <c r="BH19" s="219"/>
      <c r="BI19" s="221" t="s">
        <v>41</v>
      </c>
      <c r="BJ19" s="217">
        <v>44485</v>
      </c>
      <c r="BK19" s="222"/>
      <c r="BL19" s="223"/>
      <c r="BM19" s="223"/>
      <c r="BN19" s="224"/>
      <c r="BO19" s="225"/>
      <c r="BP19" s="295">
        <v>44516</v>
      </c>
      <c r="BQ19" s="296">
        <v>0.30208333333333331</v>
      </c>
      <c r="BR19" s="92">
        <v>0.52083333333333337</v>
      </c>
      <c r="BS19" s="344"/>
      <c r="BT19" s="297">
        <f t="shared" ref="BT19:BT21" si="31">BR19-BQ19-BS19</f>
        <v>0.21875000000000006</v>
      </c>
      <c r="BU19" s="220"/>
      <c r="BV19" s="295">
        <v>44546</v>
      </c>
      <c r="BW19" s="296">
        <v>0.30208333333333331</v>
      </c>
      <c r="BX19" s="183">
        <v>0.5</v>
      </c>
      <c r="BY19" s="344"/>
      <c r="BZ19" s="297">
        <f t="shared" si="27"/>
        <v>0.19791666666666669</v>
      </c>
      <c r="CA19" s="220"/>
    </row>
    <row r="20" spans="1:79" s="12" customFormat="1" x14ac:dyDescent="0.25">
      <c r="A20" s="330"/>
      <c r="B20" s="2"/>
      <c r="C20" s="2"/>
      <c r="D20" s="2"/>
      <c r="E20" s="63"/>
      <c r="F20" s="73"/>
      <c r="G20" s="53"/>
      <c r="H20" s="34">
        <v>44213</v>
      </c>
      <c r="I20" s="39"/>
      <c r="J20" s="40"/>
      <c r="K20" s="40"/>
      <c r="L20" s="41"/>
      <c r="M20" s="49"/>
      <c r="N20" s="34">
        <v>44244</v>
      </c>
      <c r="O20" s="35">
        <v>0.30208333333333331</v>
      </c>
      <c r="P20" s="92">
        <v>0.52083333333333337</v>
      </c>
      <c r="Q20" s="36"/>
      <c r="R20" s="37">
        <f t="shared" si="29"/>
        <v>0.21875000000000006</v>
      </c>
      <c r="S20" s="42"/>
      <c r="T20" s="34">
        <v>43907</v>
      </c>
      <c r="U20" s="35">
        <v>0.30208333333333331</v>
      </c>
      <c r="V20" s="92">
        <v>0.52083333333333337</v>
      </c>
      <c r="W20" s="344"/>
      <c r="X20" s="37">
        <f t="shared" si="30"/>
        <v>0.21875000000000006</v>
      </c>
      <c r="Y20" s="42"/>
      <c r="Z20" s="155">
        <v>44303</v>
      </c>
      <c r="AA20" s="159"/>
      <c r="AB20" s="162"/>
      <c r="AC20" s="345"/>
      <c r="AD20" s="160"/>
      <c r="AE20" s="161"/>
      <c r="AF20" s="217">
        <v>44333</v>
      </c>
      <c r="AG20" s="218">
        <v>0.29166666666666669</v>
      </c>
      <c r="AH20" s="92">
        <v>0.65625</v>
      </c>
      <c r="AI20" s="344">
        <v>2.0833333333333332E-2</v>
      </c>
      <c r="AJ20" s="219">
        <f>AH20-AG20-AI20</f>
        <v>0.34375</v>
      </c>
      <c r="AK20" s="220"/>
      <c r="AL20" s="217">
        <v>44364</v>
      </c>
      <c r="AM20" s="218">
        <v>0.29166666666666669</v>
      </c>
      <c r="AN20" s="183">
        <v>0.63541666666666663</v>
      </c>
      <c r="AO20" s="344">
        <v>2.0833333333333332E-2</v>
      </c>
      <c r="AP20" s="219">
        <f t="shared" si="28"/>
        <v>0.32291666666666663</v>
      </c>
      <c r="AQ20" s="220"/>
      <c r="AR20" s="217">
        <v>44394</v>
      </c>
      <c r="AS20" s="222"/>
      <c r="AT20" s="223"/>
      <c r="AU20" s="345"/>
      <c r="AV20" s="224"/>
      <c r="AW20" s="225"/>
      <c r="AX20" s="217">
        <v>44425</v>
      </c>
      <c r="AY20" s="92">
        <v>0.30208333333333331</v>
      </c>
      <c r="AZ20" s="183">
        <v>0.5</v>
      </c>
      <c r="BA20" s="344"/>
      <c r="BB20" s="219">
        <f t="shared" ref="BB20:BB22" si="32">AZ20-AY20-BA20</f>
        <v>0.19791666666666669</v>
      </c>
      <c r="BC20" s="220"/>
      <c r="BD20" s="217">
        <v>44456</v>
      </c>
      <c r="BE20" s="218"/>
      <c r="BF20" s="183"/>
      <c r="BG20" s="344"/>
      <c r="BH20" s="219"/>
      <c r="BI20" s="220"/>
      <c r="BJ20" s="217">
        <v>44486</v>
      </c>
      <c r="BK20" s="222"/>
      <c r="BL20" s="223"/>
      <c r="BM20" s="223"/>
      <c r="BN20" s="224"/>
      <c r="BO20" s="225"/>
      <c r="BP20" s="295">
        <v>44517</v>
      </c>
      <c r="BQ20" s="296">
        <v>0.30208333333333331</v>
      </c>
      <c r="BR20" s="312">
        <v>0.5</v>
      </c>
      <c r="BS20" s="344"/>
      <c r="BT20" s="297">
        <f t="shared" si="31"/>
        <v>0.19791666666666669</v>
      </c>
      <c r="BU20" s="220"/>
      <c r="BV20" s="295">
        <v>44547</v>
      </c>
      <c r="BW20" s="92">
        <v>0.38541666666666669</v>
      </c>
      <c r="BX20" s="92">
        <v>0.6875</v>
      </c>
      <c r="BY20" s="344">
        <v>2.0833333333333332E-2</v>
      </c>
      <c r="BZ20" s="297">
        <f t="shared" si="27"/>
        <v>0.28125</v>
      </c>
      <c r="CA20" s="220"/>
    </row>
    <row r="21" spans="1:79" s="12" customFormat="1" x14ac:dyDescent="0.25">
      <c r="A21" s="331" t="s">
        <v>20</v>
      </c>
      <c r="B21" s="2"/>
      <c r="C21" s="2"/>
      <c r="D21" s="2"/>
      <c r="E21" s="63"/>
      <c r="F21" s="73"/>
      <c r="G21" s="53"/>
      <c r="H21" s="34">
        <v>44214</v>
      </c>
      <c r="I21" s="35">
        <v>0.30208333333333331</v>
      </c>
      <c r="J21" s="92">
        <v>0.51041666666666663</v>
      </c>
      <c r="K21" s="36"/>
      <c r="L21" s="37">
        <f>J21-I21-K21</f>
        <v>0.20833333333333331</v>
      </c>
      <c r="M21" s="42"/>
      <c r="N21" s="34">
        <v>44245</v>
      </c>
      <c r="O21" s="35">
        <v>0.30208333333333331</v>
      </c>
      <c r="P21" s="92">
        <v>0.52083333333333337</v>
      </c>
      <c r="Q21" s="36"/>
      <c r="R21" s="37">
        <f t="shared" si="29"/>
        <v>0.21875000000000006</v>
      </c>
      <c r="S21" s="42"/>
      <c r="T21" s="34">
        <v>43908</v>
      </c>
      <c r="U21" s="35">
        <v>0.30208333333333331</v>
      </c>
      <c r="V21" s="92">
        <v>0.53125</v>
      </c>
      <c r="W21" s="344"/>
      <c r="X21" s="37">
        <f t="shared" si="30"/>
        <v>0.22916666666666669</v>
      </c>
      <c r="Y21" s="42"/>
      <c r="Z21" s="155">
        <v>44304</v>
      </c>
      <c r="AA21" s="159"/>
      <c r="AB21" s="162"/>
      <c r="AC21" s="345"/>
      <c r="AD21" s="160"/>
      <c r="AE21" s="161"/>
      <c r="AF21" s="217">
        <v>44334</v>
      </c>
      <c r="AG21" s="218">
        <v>0.29166666666666669</v>
      </c>
      <c r="AH21" s="183">
        <v>0.5</v>
      </c>
      <c r="AI21" s="344"/>
      <c r="AJ21" s="219">
        <f t="shared" ref="AJ21:AJ23" si="33">AH21-AG21-AI21</f>
        <v>0.20833333333333331</v>
      </c>
      <c r="AK21" s="220"/>
      <c r="AL21" s="217">
        <v>44365</v>
      </c>
      <c r="AM21" s="218"/>
      <c r="AN21" s="183"/>
      <c r="AO21" s="344"/>
      <c r="AP21" s="219"/>
      <c r="AQ21" s="220"/>
      <c r="AR21" s="217">
        <v>44395</v>
      </c>
      <c r="AS21" s="222"/>
      <c r="AT21" s="223"/>
      <c r="AU21" s="345"/>
      <c r="AV21" s="224"/>
      <c r="AW21" s="225"/>
      <c r="AX21" s="217">
        <v>44426</v>
      </c>
      <c r="AY21" s="218">
        <v>0.29166666666666669</v>
      </c>
      <c r="AZ21" s="245">
        <v>0.5</v>
      </c>
      <c r="BA21" s="344"/>
      <c r="BB21" s="219">
        <f t="shared" si="32"/>
        <v>0.20833333333333331</v>
      </c>
      <c r="BC21" s="220"/>
      <c r="BD21" s="217">
        <v>44457</v>
      </c>
      <c r="BE21" s="222"/>
      <c r="BF21" s="223"/>
      <c r="BG21" s="345"/>
      <c r="BH21" s="224"/>
      <c r="BI21" s="225"/>
      <c r="BJ21" s="217">
        <v>44487</v>
      </c>
      <c r="BK21" s="218">
        <v>0.29166666666666669</v>
      </c>
      <c r="BL21" s="183">
        <v>0.63541666666666663</v>
      </c>
      <c r="BM21" s="183">
        <v>2.0833333333333332E-2</v>
      </c>
      <c r="BN21" s="219">
        <f>BL21-BK21-BM21</f>
        <v>0.32291666666666663</v>
      </c>
      <c r="BO21" s="220"/>
      <c r="BP21" s="295">
        <v>44518</v>
      </c>
      <c r="BQ21" s="296">
        <v>0.30208333333333331</v>
      </c>
      <c r="BR21" s="183">
        <v>0.5</v>
      </c>
      <c r="BS21" s="344"/>
      <c r="BT21" s="297">
        <f t="shared" si="31"/>
        <v>0.19791666666666669</v>
      </c>
      <c r="BU21" s="220"/>
      <c r="BV21" s="295">
        <v>44548</v>
      </c>
      <c r="BW21" s="298"/>
      <c r="BX21" s="301"/>
      <c r="BY21" s="345"/>
      <c r="BZ21" s="299"/>
      <c r="CA21" s="300"/>
    </row>
    <row r="22" spans="1:79" s="12" customFormat="1" x14ac:dyDescent="0.25">
      <c r="A22" s="332" t="s">
        <v>43</v>
      </c>
      <c r="B22" s="5"/>
      <c r="D22" s="17"/>
      <c r="E22" s="68" t="s">
        <v>55</v>
      </c>
      <c r="F22" s="84"/>
      <c r="G22" s="53"/>
      <c r="H22" s="34">
        <v>44215</v>
      </c>
      <c r="I22" s="35">
        <v>0.30208333333333331</v>
      </c>
      <c r="J22" s="92">
        <v>0.48958333333333331</v>
      </c>
      <c r="K22" s="36"/>
      <c r="L22" s="37">
        <f t="shared" ref="L22:L24" si="34">J22-I22-K22</f>
        <v>0.1875</v>
      </c>
      <c r="M22" s="42"/>
      <c r="N22" s="34">
        <v>44246</v>
      </c>
      <c r="O22" s="35"/>
      <c r="P22" s="36"/>
      <c r="Q22" s="36"/>
      <c r="R22" s="37"/>
      <c r="S22" s="42"/>
      <c r="T22" s="34">
        <v>43909</v>
      </c>
      <c r="U22" s="35"/>
      <c r="V22" s="36"/>
      <c r="W22" s="344"/>
      <c r="X22" s="37"/>
      <c r="Y22" s="42"/>
      <c r="Z22" s="155">
        <v>44305</v>
      </c>
      <c r="AA22" s="156">
        <v>0.30208333333333331</v>
      </c>
      <c r="AB22" s="92">
        <v>0.6875</v>
      </c>
      <c r="AC22" s="344">
        <v>2.0833333333333332E-2</v>
      </c>
      <c r="AD22" s="184">
        <f t="shared" ref="AD22:AD25" si="35">AB22-AA22-AC22</f>
        <v>0.36458333333333337</v>
      </c>
      <c r="AE22" s="166"/>
      <c r="AF22" s="217">
        <v>44335</v>
      </c>
      <c r="AG22" s="218">
        <v>0.29166666666666669</v>
      </c>
      <c r="AH22" s="206">
        <v>0.5</v>
      </c>
      <c r="AI22" s="344"/>
      <c r="AJ22" s="219">
        <f t="shared" si="33"/>
        <v>0.20833333333333331</v>
      </c>
      <c r="AK22" s="220"/>
      <c r="AL22" s="217">
        <v>44366</v>
      </c>
      <c r="AM22" s="222"/>
      <c r="AN22" s="223"/>
      <c r="AO22" s="345"/>
      <c r="AP22" s="224"/>
      <c r="AQ22" s="225"/>
      <c r="AR22" s="217">
        <v>44396</v>
      </c>
      <c r="AS22" s="218">
        <v>0.29166666666666669</v>
      </c>
      <c r="AT22" s="92">
        <v>0.5</v>
      </c>
      <c r="AU22" s="344"/>
      <c r="AV22" s="219">
        <f>AT22-AS22-AU22</f>
        <v>0.20833333333333331</v>
      </c>
      <c r="AW22" s="220"/>
      <c r="AX22" s="217">
        <v>44427</v>
      </c>
      <c r="AY22" s="218">
        <v>0.29166666666666669</v>
      </c>
      <c r="AZ22" s="92">
        <v>0.48958333333333331</v>
      </c>
      <c r="BA22" s="344"/>
      <c r="BB22" s="219">
        <f t="shared" si="32"/>
        <v>0.19791666666666663</v>
      </c>
      <c r="BC22" s="220"/>
      <c r="BD22" s="217">
        <v>44458</v>
      </c>
      <c r="BE22" s="222"/>
      <c r="BF22" s="223"/>
      <c r="BG22" s="345"/>
      <c r="BH22" s="224"/>
      <c r="BI22" s="225"/>
      <c r="BJ22" s="217">
        <v>44488</v>
      </c>
      <c r="BK22" s="218">
        <v>0.29166666666666669</v>
      </c>
      <c r="BL22" s="183">
        <v>0.5</v>
      </c>
      <c r="BM22" s="183"/>
      <c r="BN22" s="219">
        <f t="shared" ref="BN22:BN24" si="36">BL22-BK22-BM22</f>
        <v>0.20833333333333331</v>
      </c>
      <c r="BO22" s="220"/>
      <c r="BP22" s="295">
        <v>44519</v>
      </c>
      <c r="BQ22" s="296"/>
      <c r="BR22" s="183"/>
      <c r="BS22" s="344"/>
      <c r="BT22" s="297"/>
      <c r="BU22" s="220"/>
      <c r="BV22" s="295">
        <v>44549</v>
      </c>
      <c r="BW22" s="298"/>
      <c r="BX22" s="301"/>
      <c r="BY22" s="345"/>
      <c r="BZ22" s="299"/>
      <c r="CA22" s="300"/>
    </row>
    <row r="23" spans="1:79" s="12" customFormat="1" x14ac:dyDescent="0.25">
      <c r="A23" s="332">
        <v>44259</v>
      </c>
      <c r="B23" s="5"/>
      <c r="C23" s="5"/>
      <c r="D23" s="17"/>
      <c r="E23" s="68" t="s">
        <v>55</v>
      </c>
      <c r="F23" s="84"/>
      <c r="G23" s="53"/>
      <c r="H23" s="34">
        <v>44216</v>
      </c>
      <c r="I23" s="35">
        <v>0.30208333333333331</v>
      </c>
      <c r="J23" s="91">
        <v>0.5</v>
      </c>
      <c r="K23" s="36"/>
      <c r="L23" s="37">
        <f t="shared" si="34"/>
        <v>0.19791666666666669</v>
      </c>
      <c r="M23" s="42"/>
      <c r="N23" s="34">
        <v>44247</v>
      </c>
      <c r="O23" s="39"/>
      <c r="P23" s="40"/>
      <c r="Q23" s="40"/>
      <c r="R23" s="41"/>
      <c r="S23" s="49"/>
      <c r="T23" s="34">
        <v>43910</v>
      </c>
      <c r="U23" s="39"/>
      <c r="V23" s="40"/>
      <c r="W23" s="345"/>
      <c r="X23" s="41"/>
      <c r="Y23" s="49"/>
      <c r="Z23" s="155">
        <v>44306</v>
      </c>
      <c r="AA23" s="156">
        <v>0.30208333333333331</v>
      </c>
      <c r="AB23" s="92">
        <v>0.66666666666666663</v>
      </c>
      <c r="AC23" s="344">
        <v>2.0833333333333332E-2</v>
      </c>
      <c r="AD23" s="184">
        <f t="shared" si="35"/>
        <v>0.34375</v>
      </c>
      <c r="AE23" s="166"/>
      <c r="AF23" s="217">
        <v>44336</v>
      </c>
      <c r="AG23" s="218">
        <v>0.29166666666666669</v>
      </c>
      <c r="AH23" s="92">
        <v>0.59375</v>
      </c>
      <c r="AI23" s="344">
        <v>2.0833333333333332E-2</v>
      </c>
      <c r="AJ23" s="219">
        <f t="shared" si="33"/>
        <v>0.28125</v>
      </c>
      <c r="AK23" s="220"/>
      <c r="AL23" s="217">
        <v>44367</v>
      </c>
      <c r="AM23" s="222"/>
      <c r="AN23" s="223"/>
      <c r="AO23" s="345"/>
      <c r="AP23" s="224"/>
      <c r="AQ23" s="225"/>
      <c r="AR23" s="217">
        <v>44397</v>
      </c>
      <c r="AS23" s="92">
        <v>0.35416666666666669</v>
      </c>
      <c r="AT23" s="92">
        <v>0.51041666666666663</v>
      </c>
      <c r="AU23" s="344"/>
      <c r="AV23" s="219">
        <f t="shared" ref="AV23:AV25" si="37">AT23-AS23-AU23</f>
        <v>0.15624999999999994</v>
      </c>
      <c r="AW23" s="220"/>
      <c r="AX23" s="217">
        <v>44428</v>
      </c>
      <c r="AY23" s="218"/>
      <c r="AZ23" s="183"/>
      <c r="BA23" s="344"/>
      <c r="BB23" s="219"/>
      <c r="BC23" s="220"/>
      <c r="BD23" s="217">
        <v>44459</v>
      </c>
      <c r="BE23" s="218"/>
      <c r="BF23" s="183"/>
      <c r="BG23" s="344"/>
      <c r="BH23" s="219"/>
      <c r="BI23" s="221" t="s">
        <v>31</v>
      </c>
      <c r="BJ23" s="217">
        <v>44489</v>
      </c>
      <c r="BK23" s="218">
        <v>0.29166666666666669</v>
      </c>
      <c r="BL23" s="250">
        <v>0.5</v>
      </c>
      <c r="BM23" s="183"/>
      <c r="BN23" s="219">
        <f t="shared" si="36"/>
        <v>0.20833333333333331</v>
      </c>
      <c r="BO23" s="220"/>
      <c r="BP23" s="295">
        <v>44520</v>
      </c>
      <c r="BQ23" s="298"/>
      <c r="BR23" s="301"/>
      <c r="BS23" s="345"/>
      <c r="BT23" s="299"/>
      <c r="BU23" s="300"/>
      <c r="BV23" s="295">
        <v>44550</v>
      </c>
      <c r="BW23" s="296">
        <v>0.30208333333333331</v>
      </c>
      <c r="BX23" s="92">
        <v>0.66666666666666663</v>
      </c>
      <c r="BY23" s="344">
        <v>2.0833333333333332E-2</v>
      </c>
      <c r="BZ23" s="297">
        <f>BX23-BW23-BY23</f>
        <v>0.34375</v>
      </c>
      <c r="CA23" s="220"/>
    </row>
    <row r="24" spans="1:79" s="12" customFormat="1" x14ac:dyDescent="0.25">
      <c r="A24" s="54" t="s">
        <v>139</v>
      </c>
      <c r="D24" s="17"/>
      <c r="E24" s="68" t="s">
        <v>55</v>
      </c>
      <c r="F24" s="84"/>
      <c r="G24" s="53"/>
      <c r="H24" s="34">
        <v>44217</v>
      </c>
      <c r="I24" s="35">
        <v>0.30208333333333331</v>
      </c>
      <c r="J24" s="91">
        <v>0.5</v>
      </c>
      <c r="K24" s="36"/>
      <c r="L24" s="37">
        <f t="shared" si="34"/>
        <v>0.19791666666666669</v>
      </c>
      <c r="M24" s="42"/>
      <c r="N24" s="34">
        <v>44248</v>
      </c>
      <c r="O24" s="39"/>
      <c r="P24" s="40"/>
      <c r="Q24" s="40"/>
      <c r="R24" s="41"/>
      <c r="S24" s="49"/>
      <c r="T24" s="34">
        <v>43911</v>
      </c>
      <c r="U24" s="39"/>
      <c r="V24" s="40"/>
      <c r="W24" s="345"/>
      <c r="X24" s="41"/>
      <c r="Y24" s="49"/>
      <c r="Z24" s="155">
        <v>44307</v>
      </c>
      <c r="AA24" s="156">
        <v>0.30208333333333331</v>
      </c>
      <c r="AB24" s="92">
        <v>0.5625</v>
      </c>
      <c r="AC24" s="344">
        <v>2.0833333333333332E-2</v>
      </c>
      <c r="AD24" s="184">
        <f t="shared" si="35"/>
        <v>0.23958333333333334</v>
      </c>
      <c r="AE24" s="166"/>
      <c r="AF24" s="217">
        <v>44337</v>
      </c>
      <c r="AG24" s="218"/>
      <c r="AH24" s="183"/>
      <c r="AI24" s="344"/>
      <c r="AJ24" s="219"/>
      <c r="AK24" s="220"/>
      <c r="AL24" s="217">
        <v>44368</v>
      </c>
      <c r="AM24" s="218">
        <v>0.29166666666666669</v>
      </c>
      <c r="AN24" s="92">
        <v>0.65625</v>
      </c>
      <c r="AO24" s="344">
        <v>2.0833333333333332E-2</v>
      </c>
      <c r="AP24" s="219">
        <f>AN24-AM24-AO24</f>
        <v>0.34375</v>
      </c>
      <c r="AQ24" s="220"/>
      <c r="AR24" s="217">
        <v>44398</v>
      </c>
      <c r="AS24" s="218">
        <v>0.29166666666666669</v>
      </c>
      <c r="AT24" s="92">
        <v>0.51041666666666663</v>
      </c>
      <c r="AU24" s="344"/>
      <c r="AV24" s="219">
        <f t="shared" si="37"/>
        <v>0.21874999999999994</v>
      </c>
      <c r="AW24" s="220"/>
      <c r="AX24" s="217">
        <v>44429</v>
      </c>
      <c r="AY24" s="222"/>
      <c r="AZ24" s="223"/>
      <c r="BA24" s="345"/>
      <c r="BB24" s="224"/>
      <c r="BC24" s="225"/>
      <c r="BD24" s="217">
        <v>44460</v>
      </c>
      <c r="BE24" s="218"/>
      <c r="BF24" s="183"/>
      <c r="BG24" s="344"/>
      <c r="BH24" s="219"/>
      <c r="BI24" s="221" t="s">
        <v>41</v>
      </c>
      <c r="BJ24" s="217">
        <v>44490</v>
      </c>
      <c r="BK24" s="218">
        <v>0.29166666666666669</v>
      </c>
      <c r="BL24" s="92">
        <v>0.5</v>
      </c>
      <c r="BM24" s="183"/>
      <c r="BN24" s="219">
        <f t="shared" si="36"/>
        <v>0.20833333333333331</v>
      </c>
      <c r="BO24" s="220"/>
      <c r="BP24" s="295">
        <v>44521</v>
      </c>
      <c r="BQ24" s="298"/>
      <c r="BR24" s="301"/>
      <c r="BS24" s="345"/>
      <c r="BT24" s="299"/>
      <c r="BU24" s="300"/>
      <c r="BV24" s="295">
        <v>44551</v>
      </c>
      <c r="BW24" s="296">
        <v>0.30208333333333331</v>
      </c>
      <c r="BX24" s="92">
        <v>0.58333333333333337</v>
      </c>
      <c r="BY24" s="344">
        <v>2.0833333333333332E-2</v>
      </c>
      <c r="BZ24" s="297">
        <f t="shared" ref="BZ24:BZ26" si="38">BX24-BW24-BY24</f>
        <v>0.26041666666666674</v>
      </c>
      <c r="CA24" s="220"/>
    </row>
    <row r="25" spans="1:79" s="12" customFormat="1" x14ac:dyDescent="0.25">
      <c r="A25" s="332" t="s">
        <v>140</v>
      </c>
      <c r="B25" s="5"/>
      <c r="C25" s="5"/>
      <c r="D25" s="17"/>
      <c r="E25" s="68" t="s">
        <v>55</v>
      </c>
      <c r="F25" s="84"/>
      <c r="H25" s="34">
        <v>44218</v>
      </c>
      <c r="I25" s="35"/>
      <c r="J25" s="36"/>
      <c r="K25" s="36"/>
      <c r="L25" s="37"/>
      <c r="M25" s="42"/>
      <c r="N25" s="34">
        <v>44249</v>
      </c>
      <c r="O25" s="35">
        <v>0.30208333333333331</v>
      </c>
      <c r="P25" s="92">
        <v>0.59375</v>
      </c>
      <c r="Q25" s="36">
        <v>2.0833333333333332E-2</v>
      </c>
      <c r="R25" s="37">
        <f>P25-O25-Q25</f>
        <v>0.27083333333333337</v>
      </c>
      <c r="S25" s="42"/>
      <c r="T25" s="34">
        <v>43912</v>
      </c>
      <c r="U25" s="35">
        <v>0.30208333333333331</v>
      </c>
      <c r="V25" s="92">
        <v>0.65625</v>
      </c>
      <c r="W25" s="344">
        <v>2.0833333333333332E-2</v>
      </c>
      <c r="X25" s="37">
        <f>V25-U25-W25</f>
        <v>0.33333333333333337</v>
      </c>
      <c r="Y25" s="42"/>
      <c r="Z25" s="155">
        <v>44308</v>
      </c>
      <c r="AA25" s="156">
        <v>0.30208333333333331</v>
      </c>
      <c r="AB25" s="92">
        <v>0.66666666666666663</v>
      </c>
      <c r="AC25" s="344">
        <v>2.0833333333333332E-2</v>
      </c>
      <c r="AD25" s="184">
        <f t="shared" si="35"/>
        <v>0.34375</v>
      </c>
      <c r="AE25" s="166"/>
      <c r="AF25" s="217">
        <v>44338</v>
      </c>
      <c r="AG25" s="222"/>
      <c r="AH25" s="223"/>
      <c r="AI25" s="345"/>
      <c r="AJ25" s="224"/>
      <c r="AK25" s="225"/>
      <c r="AL25" s="217">
        <v>44369</v>
      </c>
      <c r="AM25" s="218">
        <v>0.29166666666666669</v>
      </c>
      <c r="AN25" s="92">
        <v>0.51041666666666663</v>
      </c>
      <c r="AO25" s="344"/>
      <c r="AP25" s="219">
        <f t="shared" ref="AP25:AP28" si="39">AN25-AM25-AO25</f>
        <v>0.21874999999999994</v>
      </c>
      <c r="AQ25" s="220"/>
      <c r="AR25" s="217">
        <v>44399</v>
      </c>
      <c r="AS25" s="218">
        <v>0.29166666666666669</v>
      </c>
      <c r="AT25" s="92">
        <v>0.5</v>
      </c>
      <c r="AU25" s="344"/>
      <c r="AV25" s="219">
        <f t="shared" si="37"/>
        <v>0.20833333333333331</v>
      </c>
      <c r="AW25" s="220"/>
      <c r="AX25" s="217">
        <v>44430</v>
      </c>
      <c r="AY25" s="222"/>
      <c r="AZ25" s="223"/>
      <c r="BA25" s="345"/>
      <c r="BB25" s="224"/>
      <c r="BC25" s="225"/>
      <c r="BD25" s="217">
        <v>44461</v>
      </c>
      <c r="BE25" s="218"/>
      <c r="BF25" s="249"/>
      <c r="BG25" s="344"/>
      <c r="BH25" s="219"/>
      <c r="BI25" s="221" t="s">
        <v>41</v>
      </c>
      <c r="BJ25" s="217">
        <v>44491</v>
      </c>
      <c r="BK25" s="218"/>
      <c r="BL25" s="183"/>
      <c r="BM25" s="183"/>
      <c r="BN25" s="219"/>
      <c r="BO25" s="220"/>
      <c r="BP25" s="295">
        <v>44522</v>
      </c>
      <c r="BQ25" s="296">
        <v>0.30208333333333331</v>
      </c>
      <c r="BR25" s="92">
        <v>0.64583333333333337</v>
      </c>
      <c r="BS25" s="344">
        <v>2.0833333333333332E-2</v>
      </c>
      <c r="BT25" s="297">
        <f>BR25-BQ25-BS25</f>
        <v>0.32291666666666674</v>
      </c>
      <c r="BU25" s="220"/>
      <c r="BV25" s="295">
        <v>44552</v>
      </c>
      <c r="BW25" s="296">
        <v>0.30208333333333331</v>
      </c>
      <c r="BX25" s="92">
        <v>0.63541666666666663</v>
      </c>
      <c r="BY25" s="344">
        <v>2.0833333333333332E-2</v>
      </c>
      <c r="BZ25" s="297">
        <f t="shared" si="38"/>
        <v>0.3125</v>
      </c>
      <c r="CA25" s="220"/>
    </row>
    <row r="26" spans="1:79" s="12" customFormat="1" x14ac:dyDescent="0.25">
      <c r="A26" s="332">
        <v>44543</v>
      </c>
      <c r="B26" s="59"/>
      <c r="C26" s="59"/>
      <c r="D26" s="17"/>
      <c r="E26" s="68" t="s">
        <v>55</v>
      </c>
      <c r="F26" s="84"/>
      <c r="G26" s="53"/>
      <c r="H26" s="34">
        <v>44219</v>
      </c>
      <c r="I26" s="39"/>
      <c r="J26" s="40"/>
      <c r="K26" s="40"/>
      <c r="L26" s="41"/>
      <c r="M26" s="49"/>
      <c r="N26" s="34">
        <v>44250</v>
      </c>
      <c r="O26" s="35">
        <v>0.30208333333333331</v>
      </c>
      <c r="P26" s="36">
        <v>0.5</v>
      </c>
      <c r="Q26" s="36"/>
      <c r="R26" s="37">
        <f t="shared" ref="R26:R28" si="40">P26-O26-Q26</f>
        <v>0.19791666666666669</v>
      </c>
      <c r="S26" s="42"/>
      <c r="T26" s="34">
        <v>43913</v>
      </c>
      <c r="U26" s="35">
        <v>0.30208333333333331</v>
      </c>
      <c r="V26" s="92">
        <v>0.53125</v>
      </c>
      <c r="W26" s="344"/>
      <c r="X26" s="37">
        <f t="shared" ref="X26:X28" si="41">V26-U26-W26</f>
        <v>0.22916666666666669</v>
      </c>
      <c r="Y26" s="42"/>
      <c r="Z26" s="155">
        <v>44309</v>
      </c>
      <c r="AA26" s="156"/>
      <c r="AB26" s="157"/>
      <c r="AC26" s="344"/>
      <c r="AD26" s="158"/>
      <c r="AE26" s="166"/>
      <c r="AF26" s="217">
        <v>44339</v>
      </c>
      <c r="AG26" s="222"/>
      <c r="AH26" s="223"/>
      <c r="AI26" s="345"/>
      <c r="AJ26" s="224"/>
      <c r="AK26" s="225"/>
      <c r="AL26" s="217">
        <v>44370</v>
      </c>
      <c r="AM26" s="218">
        <v>0.29166666666666669</v>
      </c>
      <c r="AN26" s="92">
        <v>0.65625</v>
      </c>
      <c r="AO26" s="344">
        <v>2.0833333333333332E-2</v>
      </c>
      <c r="AP26" s="219">
        <f t="shared" si="39"/>
        <v>0.34375</v>
      </c>
      <c r="AQ26" s="220"/>
      <c r="AR26" s="217">
        <v>44400</v>
      </c>
      <c r="AS26" s="218"/>
      <c r="AT26" s="183"/>
      <c r="AU26" s="344"/>
      <c r="AV26" s="219"/>
      <c r="AW26" s="220"/>
      <c r="AX26" s="217">
        <v>44431</v>
      </c>
      <c r="AY26" s="218">
        <v>0.29166666666666669</v>
      </c>
      <c r="AZ26" s="92">
        <v>0.51041666666666663</v>
      </c>
      <c r="BA26" s="344"/>
      <c r="BB26" s="219">
        <f>AZ26-AY26-BA26</f>
        <v>0.21874999999999994</v>
      </c>
      <c r="BC26" s="220"/>
      <c r="BD26" s="217">
        <v>44462</v>
      </c>
      <c r="BE26" s="218"/>
      <c r="BF26" s="183"/>
      <c r="BG26" s="344"/>
      <c r="BH26" s="219"/>
      <c r="BI26" s="221" t="s">
        <v>41</v>
      </c>
      <c r="BJ26" s="217">
        <v>44492</v>
      </c>
      <c r="BK26" s="222"/>
      <c r="BL26" s="223"/>
      <c r="BM26" s="223"/>
      <c r="BN26" s="224"/>
      <c r="BO26" s="225"/>
      <c r="BP26" s="295">
        <v>44523</v>
      </c>
      <c r="BQ26" s="296">
        <v>0.30208333333333331</v>
      </c>
      <c r="BR26" s="183">
        <v>0.5</v>
      </c>
      <c r="BS26" s="344"/>
      <c r="BT26" s="297">
        <f t="shared" ref="BT26:BT28" si="42">BR26-BQ26-BS26</f>
        <v>0.19791666666666669</v>
      </c>
      <c r="BU26" s="220"/>
      <c r="BV26" s="295">
        <v>44553</v>
      </c>
      <c r="BW26" s="296">
        <v>0.30208333333333331</v>
      </c>
      <c r="BX26" s="92">
        <v>0.66666666666666663</v>
      </c>
      <c r="BY26" s="344">
        <v>4.1666666666666664E-2</v>
      </c>
      <c r="BZ26" s="297">
        <f t="shared" si="38"/>
        <v>0.32291666666666663</v>
      </c>
      <c r="CA26" s="220"/>
    </row>
    <row r="27" spans="1:79" s="12" customFormat="1" x14ac:dyDescent="0.25">
      <c r="A27" s="332">
        <v>44554</v>
      </c>
      <c r="D27" s="319">
        <v>4.25</v>
      </c>
      <c r="E27" s="68"/>
      <c r="F27" s="84"/>
      <c r="G27" s="53"/>
      <c r="H27" s="34">
        <v>44220</v>
      </c>
      <c r="I27" s="39"/>
      <c r="J27" s="40"/>
      <c r="K27" s="40"/>
      <c r="L27" s="41"/>
      <c r="M27" s="49"/>
      <c r="N27" s="34">
        <v>44251</v>
      </c>
      <c r="O27" s="35">
        <v>0.30208333333333331</v>
      </c>
      <c r="P27" s="93">
        <v>0.5</v>
      </c>
      <c r="Q27" s="36"/>
      <c r="R27" s="37">
        <f t="shared" si="40"/>
        <v>0.19791666666666669</v>
      </c>
      <c r="S27" s="42"/>
      <c r="T27" s="34">
        <v>43914</v>
      </c>
      <c r="U27" s="35">
        <v>0.30208333333333331</v>
      </c>
      <c r="V27" s="92">
        <v>0.51041666666666663</v>
      </c>
      <c r="W27" s="344"/>
      <c r="X27" s="37">
        <f t="shared" si="41"/>
        <v>0.20833333333333331</v>
      </c>
      <c r="Y27" s="42"/>
      <c r="Z27" s="155">
        <v>44310</v>
      </c>
      <c r="AA27" s="159"/>
      <c r="AB27" s="162"/>
      <c r="AC27" s="345"/>
      <c r="AD27" s="160"/>
      <c r="AE27" s="161"/>
      <c r="AF27" s="217">
        <v>44340</v>
      </c>
      <c r="AG27" s="218"/>
      <c r="AH27" s="183"/>
      <c r="AI27" s="344"/>
      <c r="AJ27" s="219"/>
      <c r="AK27" s="221" t="s">
        <v>31</v>
      </c>
      <c r="AL27" s="217">
        <v>44371</v>
      </c>
      <c r="AM27" s="218">
        <v>0.29166666666666669</v>
      </c>
      <c r="AN27" s="92">
        <v>0.71875</v>
      </c>
      <c r="AO27" s="344">
        <v>4.1666666666666664E-2</v>
      </c>
      <c r="AP27" s="219">
        <f t="shared" si="39"/>
        <v>0.38541666666666663</v>
      </c>
      <c r="AQ27" s="220"/>
      <c r="AR27" s="217">
        <v>44401</v>
      </c>
      <c r="AS27" s="222"/>
      <c r="AT27" s="223"/>
      <c r="AU27" s="345"/>
      <c r="AV27" s="224"/>
      <c r="AW27" s="225"/>
      <c r="AX27" s="217">
        <v>44432</v>
      </c>
      <c r="AY27" s="218">
        <v>0.29166666666666669</v>
      </c>
      <c r="AZ27" s="183">
        <v>0.5</v>
      </c>
      <c r="BA27" s="344"/>
      <c r="BB27" s="219">
        <f t="shared" ref="BB27:BB29" si="43">AZ27-AY27-BA27</f>
        <v>0.20833333333333331</v>
      </c>
      <c r="BC27" s="220"/>
      <c r="BD27" s="217">
        <v>44463</v>
      </c>
      <c r="BE27" s="218"/>
      <c r="BF27" s="183"/>
      <c r="BG27" s="344"/>
      <c r="BH27" s="219"/>
      <c r="BI27" s="220"/>
      <c r="BJ27" s="217">
        <v>44493</v>
      </c>
      <c r="BK27" s="222"/>
      <c r="BL27" s="223"/>
      <c r="BM27" s="223"/>
      <c r="BN27" s="224"/>
      <c r="BO27" s="225"/>
      <c r="BP27" s="295">
        <v>44524</v>
      </c>
      <c r="BQ27" s="296">
        <v>0.30208333333333331</v>
      </c>
      <c r="BR27" s="92">
        <v>0.52083333333333337</v>
      </c>
      <c r="BS27" s="344"/>
      <c r="BT27" s="297">
        <f t="shared" si="42"/>
        <v>0.21875000000000006</v>
      </c>
      <c r="BU27" s="220"/>
      <c r="BV27" s="295">
        <v>44554</v>
      </c>
      <c r="BW27" s="296"/>
      <c r="BX27" s="183"/>
      <c r="BY27" s="344"/>
      <c r="BZ27" s="297"/>
      <c r="CA27" s="221" t="s">
        <v>161</v>
      </c>
    </row>
    <row r="28" spans="1:79" s="12" customFormat="1" x14ac:dyDescent="0.25">
      <c r="A28" s="332" t="s">
        <v>167</v>
      </c>
      <c r="B28" s="317" t="s">
        <v>169</v>
      </c>
      <c r="C28" s="59"/>
      <c r="D28" s="17">
        <v>-21.25</v>
      </c>
      <c r="E28" s="68"/>
      <c r="F28" s="84"/>
      <c r="G28" s="53"/>
      <c r="H28" s="34">
        <v>44221</v>
      </c>
      <c r="I28" s="92">
        <v>0.45833333333333331</v>
      </c>
      <c r="J28" s="92">
        <v>0.5</v>
      </c>
      <c r="K28" s="36"/>
      <c r="L28" s="37">
        <f>J28-I28-K28</f>
        <v>4.1666666666666685E-2</v>
      </c>
      <c r="M28" s="42" t="s">
        <v>47</v>
      </c>
      <c r="N28" s="34">
        <v>44252</v>
      </c>
      <c r="O28" s="35">
        <v>0.30208333333333331</v>
      </c>
      <c r="P28" s="92">
        <v>0.51041666666666663</v>
      </c>
      <c r="Q28" s="36"/>
      <c r="R28" s="37">
        <f t="shared" si="40"/>
        <v>0.20833333333333331</v>
      </c>
      <c r="S28" s="42"/>
      <c r="T28" s="34">
        <v>43915</v>
      </c>
      <c r="U28" s="35">
        <v>0.30208333333333331</v>
      </c>
      <c r="V28" s="92">
        <v>0.57291666666666663</v>
      </c>
      <c r="W28" s="344">
        <v>2.0833333333333332E-2</v>
      </c>
      <c r="X28" s="37">
        <f t="shared" si="41"/>
        <v>0.24999999999999997</v>
      </c>
      <c r="Y28" s="42"/>
      <c r="Z28" s="155">
        <v>44311</v>
      </c>
      <c r="AA28" s="159"/>
      <c r="AB28" s="162"/>
      <c r="AC28" s="345"/>
      <c r="AD28" s="160"/>
      <c r="AE28" s="161"/>
      <c r="AF28" s="217">
        <v>44341</v>
      </c>
      <c r="AG28" s="218">
        <v>0.29166666666666669</v>
      </c>
      <c r="AH28" s="183">
        <v>0.5</v>
      </c>
      <c r="AI28" s="344"/>
      <c r="AJ28" s="219">
        <f t="shared" ref="AJ28:AJ30" si="44">AH28-AG28-AI28</f>
        <v>0.20833333333333331</v>
      </c>
      <c r="AK28" s="220"/>
      <c r="AL28" s="217">
        <v>44372</v>
      </c>
      <c r="AM28" s="92">
        <v>0.30208333333333331</v>
      </c>
      <c r="AN28" s="92">
        <v>0.52083333333333337</v>
      </c>
      <c r="AO28" s="344"/>
      <c r="AP28" s="219">
        <f t="shared" si="39"/>
        <v>0.21875000000000006</v>
      </c>
      <c r="AQ28" s="220"/>
      <c r="AR28" s="217">
        <v>44402</v>
      </c>
      <c r="AS28" s="222"/>
      <c r="AT28" s="223"/>
      <c r="AU28" s="345"/>
      <c r="AV28" s="224"/>
      <c r="AW28" s="225"/>
      <c r="AX28" s="217">
        <v>44433</v>
      </c>
      <c r="AY28" s="218">
        <v>0.29166666666666669</v>
      </c>
      <c r="AZ28" s="245">
        <v>0.5</v>
      </c>
      <c r="BA28" s="344"/>
      <c r="BB28" s="219">
        <f t="shared" si="43"/>
        <v>0.20833333333333331</v>
      </c>
      <c r="BC28" s="220"/>
      <c r="BD28" s="217">
        <v>44464</v>
      </c>
      <c r="BE28" s="222"/>
      <c r="BF28" s="223"/>
      <c r="BG28" s="345"/>
      <c r="BH28" s="224"/>
      <c r="BI28" s="225"/>
      <c r="BJ28" s="217">
        <v>44494</v>
      </c>
      <c r="BK28" s="218">
        <v>0.29166666666666669</v>
      </c>
      <c r="BL28" s="92">
        <v>0.5</v>
      </c>
      <c r="BM28" s="183"/>
      <c r="BN28" s="219">
        <f>BL28-BK28-BM28</f>
        <v>0.20833333333333331</v>
      </c>
      <c r="BO28" s="220"/>
      <c r="BP28" s="295">
        <v>44525</v>
      </c>
      <c r="BQ28" s="296">
        <v>0.30208333333333331</v>
      </c>
      <c r="BR28" s="92">
        <v>0.58333333333333337</v>
      </c>
      <c r="BS28" s="344">
        <v>2.0833333333333332E-2</v>
      </c>
      <c r="BT28" s="297">
        <f t="shared" si="42"/>
        <v>0.26041666666666674</v>
      </c>
      <c r="BU28" s="220"/>
      <c r="BV28" s="295">
        <v>44555</v>
      </c>
      <c r="BW28" s="298"/>
      <c r="BX28" s="301"/>
      <c r="BY28" s="345"/>
      <c r="BZ28" s="299"/>
      <c r="CA28" s="300"/>
    </row>
    <row r="29" spans="1:79" s="12" customFormat="1" x14ac:dyDescent="0.25">
      <c r="A29" s="330"/>
      <c r="B29" s="2"/>
      <c r="C29" s="2"/>
      <c r="D29" s="2"/>
      <c r="E29" s="63"/>
      <c r="F29" s="73"/>
      <c r="G29" s="53"/>
      <c r="H29" s="34">
        <v>44222</v>
      </c>
      <c r="I29" s="92">
        <v>0.45833333333333331</v>
      </c>
      <c r="J29" s="92">
        <v>0.47916666666666669</v>
      </c>
      <c r="K29" s="36"/>
      <c r="L29" s="37">
        <f t="shared" ref="L29:L31" si="45">J29-I29-K29</f>
        <v>2.083333333333337E-2</v>
      </c>
      <c r="M29" s="42" t="s">
        <v>47</v>
      </c>
      <c r="N29" s="34">
        <v>44253</v>
      </c>
      <c r="O29" s="35"/>
      <c r="P29" s="36"/>
      <c r="Q29" s="36"/>
      <c r="R29" s="37"/>
      <c r="S29" s="42"/>
      <c r="T29" s="34">
        <v>43916</v>
      </c>
      <c r="U29" s="35"/>
      <c r="V29" s="36"/>
      <c r="W29" s="344"/>
      <c r="X29" s="37"/>
      <c r="Y29" s="42"/>
      <c r="Z29" s="155">
        <v>44312</v>
      </c>
      <c r="AA29" s="156">
        <v>0.30208333333333331</v>
      </c>
      <c r="AB29" s="92">
        <v>0.67708333333333337</v>
      </c>
      <c r="AC29" s="344">
        <v>2.0833333333333332E-2</v>
      </c>
      <c r="AD29" s="184">
        <f t="shared" ref="AD29:AD32" si="46">AB29-AA29-AC29</f>
        <v>0.35416666666666674</v>
      </c>
      <c r="AE29" s="166"/>
      <c r="AF29" s="217">
        <v>44342</v>
      </c>
      <c r="AG29" s="218">
        <v>0.29166666666666669</v>
      </c>
      <c r="AH29" s="92">
        <v>0.47916666666666669</v>
      </c>
      <c r="AI29" s="344"/>
      <c r="AJ29" s="219">
        <f t="shared" si="44"/>
        <v>0.1875</v>
      </c>
      <c r="AK29" s="220"/>
      <c r="AL29" s="217">
        <v>44373</v>
      </c>
      <c r="AM29" s="222"/>
      <c r="AN29" s="223"/>
      <c r="AO29" s="345"/>
      <c r="AP29" s="224"/>
      <c r="AQ29" s="225"/>
      <c r="AR29" s="217">
        <v>44403</v>
      </c>
      <c r="AS29" s="218">
        <v>0.29166666666666669</v>
      </c>
      <c r="AT29" s="183">
        <v>0.63541666666666663</v>
      </c>
      <c r="AU29" s="344">
        <v>2.0833333333333332E-2</v>
      </c>
      <c r="AV29" s="219">
        <f>AT29-AS29-AU29</f>
        <v>0.32291666666666663</v>
      </c>
      <c r="AW29" s="221" t="s">
        <v>79</v>
      </c>
      <c r="AX29" s="217">
        <v>44434</v>
      </c>
      <c r="AY29" s="218">
        <v>0.29166666666666669</v>
      </c>
      <c r="AZ29" s="183">
        <v>0.63541666666666663</v>
      </c>
      <c r="BA29" s="344">
        <v>2.0833333333333332E-2</v>
      </c>
      <c r="BB29" s="219">
        <f t="shared" si="43"/>
        <v>0.32291666666666663</v>
      </c>
      <c r="BC29" s="220"/>
      <c r="BD29" s="217">
        <v>44465</v>
      </c>
      <c r="BE29" s="222"/>
      <c r="BF29" s="223"/>
      <c r="BG29" s="345"/>
      <c r="BH29" s="224"/>
      <c r="BI29" s="225"/>
      <c r="BJ29" s="217">
        <v>44495</v>
      </c>
      <c r="BK29" s="218">
        <v>0.29166666666666669</v>
      </c>
      <c r="BL29" s="183">
        <v>0.5</v>
      </c>
      <c r="BM29" s="183"/>
      <c r="BN29" s="219">
        <f t="shared" ref="BN29:BN31" si="47">BL29-BK29-BM29</f>
        <v>0.20833333333333331</v>
      </c>
      <c r="BO29" s="220"/>
      <c r="BP29" s="295">
        <v>44526</v>
      </c>
      <c r="BQ29" s="296"/>
      <c r="BR29" s="183"/>
      <c r="BS29" s="344"/>
      <c r="BT29" s="297"/>
      <c r="BU29" s="220"/>
      <c r="BV29" s="295">
        <v>44556</v>
      </c>
      <c r="BW29" s="298"/>
      <c r="BX29" s="301"/>
      <c r="BY29" s="345"/>
      <c r="BZ29" s="299"/>
      <c r="CA29" s="300"/>
    </row>
    <row r="30" spans="1:79" s="12" customFormat="1" ht="15.75" thickBot="1" x14ac:dyDescent="0.3">
      <c r="A30" s="331" t="s">
        <v>18</v>
      </c>
      <c r="B30" s="2"/>
      <c r="C30" s="2"/>
      <c r="D30" s="21">
        <f>D19+SUM(D22:D28)</f>
        <v>6.5</v>
      </c>
      <c r="E30" s="78"/>
      <c r="F30" s="78"/>
      <c r="G30" s="53"/>
      <c r="H30" s="34">
        <v>44223</v>
      </c>
      <c r="I30" s="35">
        <v>0.30208333333333331</v>
      </c>
      <c r="J30" s="92">
        <v>0.66666666666666663</v>
      </c>
      <c r="K30" s="36">
        <v>2.0833333333333332E-2</v>
      </c>
      <c r="L30" s="37">
        <f t="shared" si="45"/>
        <v>0.34375</v>
      </c>
      <c r="M30" s="42"/>
      <c r="N30" s="34">
        <v>44254</v>
      </c>
      <c r="O30" s="39"/>
      <c r="P30" s="40"/>
      <c r="Q30" s="40"/>
      <c r="R30" s="41"/>
      <c r="S30" s="49"/>
      <c r="T30" s="34">
        <v>43917</v>
      </c>
      <c r="U30" s="39"/>
      <c r="V30" s="40"/>
      <c r="W30" s="345"/>
      <c r="X30" s="41"/>
      <c r="Y30" s="49"/>
      <c r="Z30" s="155">
        <v>44313</v>
      </c>
      <c r="AA30" s="156">
        <v>0.30208333333333331</v>
      </c>
      <c r="AB30" s="92">
        <v>0.5625</v>
      </c>
      <c r="AC30" s="344">
        <v>2.0833333333333332E-2</v>
      </c>
      <c r="AD30" s="184">
        <f t="shared" si="46"/>
        <v>0.23958333333333334</v>
      </c>
      <c r="AE30" s="166"/>
      <c r="AF30" s="217">
        <v>44343</v>
      </c>
      <c r="AG30" s="218">
        <v>0.29166666666666669</v>
      </c>
      <c r="AH30" s="183">
        <v>0.63541666666666663</v>
      </c>
      <c r="AI30" s="344">
        <v>2.0833333333333332E-2</v>
      </c>
      <c r="AJ30" s="219">
        <f t="shared" si="44"/>
        <v>0.32291666666666663</v>
      </c>
      <c r="AK30" s="220"/>
      <c r="AL30" s="217">
        <v>44374</v>
      </c>
      <c r="AM30" s="222"/>
      <c r="AN30" s="223"/>
      <c r="AO30" s="345"/>
      <c r="AP30" s="224"/>
      <c r="AQ30" s="225"/>
      <c r="AR30" s="217">
        <v>44404</v>
      </c>
      <c r="AS30" s="218">
        <v>0.29166666666666669</v>
      </c>
      <c r="AT30" s="183">
        <v>0.5</v>
      </c>
      <c r="AU30" s="344"/>
      <c r="AV30" s="219">
        <f t="shared" ref="AV30:AV32" si="48">AT30-AS30-AU30</f>
        <v>0.20833333333333331</v>
      </c>
      <c r="AW30" s="221" t="s">
        <v>79</v>
      </c>
      <c r="AX30" s="217">
        <v>44435</v>
      </c>
      <c r="AY30" s="218"/>
      <c r="AZ30" s="183"/>
      <c r="BA30" s="344"/>
      <c r="BB30" s="219"/>
      <c r="BC30" s="220"/>
      <c r="BD30" s="217">
        <v>44466</v>
      </c>
      <c r="BE30" s="218"/>
      <c r="BF30" s="183"/>
      <c r="BG30" s="344"/>
      <c r="BH30" s="219"/>
      <c r="BI30" s="221" t="s">
        <v>41</v>
      </c>
      <c r="BJ30" s="217">
        <v>44496</v>
      </c>
      <c r="BK30" s="218">
        <v>0.29166666666666669</v>
      </c>
      <c r="BL30" s="250">
        <v>0.5</v>
      </c>
      <c r="BM30" s="183"/>
      <c r="BN30" s="219">
        <f t="shared" si="47"/>
        <v>0.20833333333333331</v>
      </c>
      <c r="BO30" s="220"/>
      <c r="BP30" s="295">
        <v>44527</v>
      </c>
      <c r="BQ30" s="298"/>
      <c r="BR30" s="301"/>
      <c r="BS30" s="345"/>
      <c r="BT30" s="299"/>
      <c r="BU30" s="300"/>
      <c r="BV30" s="295">
        <v>44557</v>
      </c>
      <c r="BW30" s="296">
        <v>0.30208333333333331</v>
      </c>
      <c r="BX30" s="183">
        <v>0.63541666666666663</v>
      </c>
      <c r="BY30" s="344">
        <v>4.1666666666666664E-2</v>
      </c>
      <c r="BZ30" s="297">
        <f>BX30-BW30-BY30</f>
        <v>0.29166666666666663</v>
      </c>
      <c r="CA30" s="221" t="s">
        <v>79</v>
      </c>
    </row>
    <row r="31" spans="1:79" s="12" customFormat="1" ht="15.75" thickTop="1" x14ac:dyDescent="0.25">
      <c r="A31" s="330"/>
      <c r="B31" s="2"/>
      <c r="C31" s="2"/>
      <c r="D31" s="2"/>
      <c r="E31" s="63"/>
      <c r="F31" s="73"/>
      <c r="G31" s="53"/>
      <c r="H31" s="34">
        <v>44224</v>
      </c>
      <c r="I31" s="35">
        <v>0.30208333333333331</v>
      </c>
      <c r="J31" s="92">
        <v>0.53125</v>
      </c>
      <c r="K31" s="36"/>
      <c r="L31" s="37">
        <f t="shared" si="45"/>
        <v>0.22916666666666669</v>
      </c>
      <c r="M31" s="42"/>
      <c r="N31" s="34">
        <v>44255</v>
      </c>
      <c r="O31" s="39"/>
      <c r="P31" s="40"/>
      <c r="Q31" s="40"/>
      <c r="R31" s="41"/>
      <c r="S31" s="49"/>
      <c r="T31" s="34">
        <v>43918</v>
      </c>
      <c r="U31" s="39"/>
      <c r="V31" s="40"/>
      <c r="W31" s="345"/>
      <c r="X31" s="41"/>
      <c r="Y31" s="49"/>
      <c r="Z31" s="155">
        <v>44314</v>
      </c>
      <c r="AA31" s="156">
        <v>0.30208333333333331</v>
      </c>
      <c r="AB31" s="92">
        <v>0.52083333333333337</v>
      </c>
      <c r="AC31" s="344"/>
      <c r="AD31" s="184">
        <f t="shared" si="46"/>
        <v>0.21875000000000006</v>
      </c>
      <c r="AE31" s="166"/>
      <c r="AF31" s="217">
        <v>44344</v>
      </c>
      <c r="AG31" s="218"/>
      <c r="AH31" s="183"/>
      <c r="AI31" s="344"/>
      <c r="AJ31" s="219"/>
      <c r="AK31" s="220"/>
      <c r="AL31" s="217">
        <v>44375</v>
      </c>
      <c r="AM31" s="218">
        <v>0.29166666666666669</v>
      </c>
      <c r="AN31" s="92">
        <v>0.65625</v>
      </c>
      <c r="AO31" s="344">
        <v>2.0833333333333332E-2</v>
      </c>
      <c r="AP31" s="219">
        <f>AN31-AM31-AO31</f>
        <v>0.34375</v>
      </c>
      <c r="AQ31" s="220"/>
      <c r="AR31" s="217">
        <v>44405</v>
      </c>
      <c r="AS31" s="218">
        <v>0.29166666666666669</v>
      </c>
      <c r="AT31" s="243">
        <v>0.5</v>
      </c>
      <c r="AU31" s="344"/>
      <c r="AV31" s="219">
        <f t="shared" si="48"/>
        <v>0.20833333333333331</v>
      </c>
      <c r="AW31" s="221" t="s">
        <v>79</v>
      </c>
      <c r="AX31" s="217">
        <v>44436</v>
      </c>
      <c r="AY31" s="222"/>
      <c r="AZ31" s="223"/>
      <c r="BA31" s="345"/>
      <c r="BB31" s="224"/>
      <c r="BC31" s="225"/>
      <c r="BD31" s="217">
        <v>44467</v>
      </c>
      <c r="BE31" s="92">
        <v>0.41666666666666669</v>
      </c>
      <c r="BF31" s="92">
        <v>0.72916666666666663</v>
      </c>
      <c r="BG31" s="344">
        <v>2.0833333333333332E-2</v>
      </c>
      <c r="BH31" s="219">
        <f t="shared" ref="BH31" si="49">BF31-BE31-BG31</f>
        <v>0.29166666666666663</v>
      </c>
      <c r="BI31" s="220"/>
      <c r="BJ31" s="217">
        <v>44497</v>
      </c>
      <c r="BK31" s="218">
        <v>0.29166666666666669</v>
      </c>
      <c r="BL31" s="92">
        <v>0.42708333333333331</v>
      </c>
      <c r="BM31" s="183"/>
      <c r="BN31" s="219">
        <f t="shared" si="47"/>
        <v>0.13541666666666663</v>
      </c>
      <c r="BO31" s="220"/>
      <c r="BP31" s="295">
        <v>44528</v>
      </c>
      <c r="BQ31" s="298"/>
      <c r="BR31" s="301"/>
      <c r="BS31" s="345"/>
      <c r="BT31" s="299"/>
      <c r="BU31" s="300"/>
      <c r="BV31" s="295">
        <v>44558</v>
      </c>
      <c r="BW31" s="296">
        <v>0.30208333333333331</v>
      </c>
      <c r="BX31" s="183">
        <v>0.5</v>
      </c>
      <c r="BY31" s="344"/>
      <c r="BZ31" s="297">
        <f t="shared" ref="BZ31:BZ33" si="50">BX31-BW31-BY31</f>
        <v>0.19791666666666669</v>
      </c>
      <c r="CA31" s="221" t="s">
        <v>79</v>
      </c>
    </row>
    <row r="32" spans="1:79" s="12" customFormat="1" x14ac:dyDescent="0.25">
      <c r="A32" s="333"/>
      <c r="B32" s="18"/>
      <c r="C32" s="18"/>
      <c r="D32" s="18"/>
      <c r="E32" s="79"/>
      <c r="F32" s="64"/>
      <c r="G32" s="53"/>
      <c r="H32" s="34">
        <v>44225</v>
      </c>
      <c r="I32" s="35"/>
      <c r="J32" s="36"/>
      <c r="K32" s="36"/>
      <c r="L32" s="37"/>
      <c r="M32" s="42"/>
      <c r="N32" s="34"/>
      <c r="O32" s="35"/>
      <c r="P32" s="36"/>
      <c r="Q32" s="36"/>
      <c r="R32" s="37"/>
      <c r="S32" s="42"/>
      <c r="T32" s="34">
        <v>43919</v>
      </c>
      <c r="U32" s="35">
        <v>0.30208333333333331</v>
      </c>
      <c r="V32" s="92">
        <v>0.65625</v>
      </c>
      <c r="W32" s="344">
        <v>2.0833333333333332E-2</v>
      </c>
      <c r="X32" s="37">
        <f>V32-U32-W32</f>
        <v>0.33333333333333337</v>
      </c>
      <c r="Y32" s="42"/>
      <c r="Z32" s="155">
        <v>44315</v>
      </c>
      <c r="AA32" s="156">
        <v>0.30208333333333331</v>
      </c>
      <c r="AB32" s="92">
        <v>0.52083333333333337</v>
      </c>
      <c r="AC32" s="344"/>
      <c r="AD32" s="184">
        <f t="shared" si="46"/>
        <v>0.21875000000000006</v>
      </c>
      <c r="AE32" s="166"/>
      <c r="AF32" s="217">
        <v>44345</v>
      </c>
      <c r="AG32" s="222"/>
      <c r="AH32" s="223"/>
      <c r="AI32" s="345"/>
      <c r="AJ32" s="224"/>
      <c r="AK32" s="225"/>
      <c r="AL32" s="217">
        <v>44376</v>
      </c>
      <c r="AM32" s="218">
        <v>0.29166666666666669</v>
      </c>
      <c r="AN32" s="92">
        <v>0.5625</v>
      </c>
      <c r="AO32" s="344">
        <v>2.0833333333333332E-2</v>
      </c>
      <c r="AP32" s="219">
        <f t="shared" ref="AP32:AP33" si="51">AN32-AM32-AO32</f>
        <v>0.24999999999999997</v>
      </c>
      <c r="AQ32" s="220"/>
      <c r="AR32" s="217">
        <v>44406</v>
      </c>
      <c r="AS32" s="218">
        <v>0.29166666666666669</v>
      </c>
      <c r="AT32" s="183">
        <v>0.63541666666666663</v>
      </c>
      <c r="AU32" s="344">
        <v>2.0833333333333332E-2</v>
      </c>
      <c r="AV32" s="219">
        <f t="shared" si="48"/>
        <v>0.32291666666666663</v>
      </c>
      <c r="AW32" s="221" t="s">
        <v>79</v>
      </c>
      <c r="AX32" s="217">
        <v>44437</v>
      </c>
      <c r="AY32" s="222"/>
      <c r="AZ32" s="223"/>
      <c r="BA32" s="345"/>
      <c r="BB32" s="224"/>
      <c r="BC32" s="225"/>
      <c r="BD32" s="217">
        <v>44468</v>
      </c>
      <c r="BE32" s="218"/>
      <c r="BF32" s="249"/>
      <c r="BG32" s="344"/>
      <c r="BH32" s="219"/>
      <c r="BI32" s="221" t="s">
        <v>41</v>
      </c>
      <c r="BJ32" s="217">
        <v>44498</v>
      </c>
      <c r="BK32" s="218"/>
      <c r="BL32" s="183"/>
      <c r="BM32" s="183"/>
      <c r="BN32" s="219"/>
      <c r="BO32" s="220"/>
      <c r="BP32" s="295">
        <v>44529</v>
      </c>
      <c r="BQ32" s="296">
        <v>0.30208333333333331</v>
      </c>
      <c r="BR32" s="183">
        <v>0.63541666666666663</v>
      </c>
      <c r="BS32" s="344">
        <v>2.0833333333333332E-2</v>
      </c>
      <c r="BT32" s="297">
        <f>BR32-BQ32-BS32</f>
        <v>0.3125</v>
      </c>
      <c r="BU32" s="220"/>
      <c r="BV32" s="295">
        <v>44559</v>
      </c>
      <c r="BW32" s="296">
        <v>0.30208333333333331</v>
      </c>
      <c r="BX32" s="313">
        <v>0.5</v>
      </c>
      <c r="BY32" s="344"/>
      <c r="BZ32" s="297">
        <f t="shared" si="50"/>
        <v>0.19791666666666669</v>
      </c>
      <c r="CA32" s="221" t="s">
        <v>79</v>
      </c>
    </row>
    <row r="33" spans="1:79" s="12" customFormat="1" x14ac:dyDescent="0.25">
      <c r="A33" s="331" t="s">
        <v>50</v>
      </c>
      <c r="B33" s="2"/>
      <c r="C33" s="2"/>
      <c r="D33" s="315">
        <v>4.3600000000000003</v>
      </c>
      <c r="E33" s="80"/>
      <c r="F33" s="80"/>
      <c r="G33" s="54"/>
      <c r="H33" s="34">
        <v>44226</v>
      </c>
      <c r="I33" s="39"/>
      <c r="J33" s="40"/>
      <c r="K33" s="40"/>
      <c r="L33" s="41"/>
      <c r="M33" s="49"/>
      <c r="N33" s="34"/>
      <c r="O33" s="35"/>
      <c r="P33" s="36"/>
      <c r="Q33" s="36"/>
      <c r="R33" s="37"/>
      <c r="S33" s="42"/>
      <c r="T33" s="34">
        <v>43920</v>
      </c>
      <c r="U33" s="35">
        <v>0.30208333333333331</v>
      </c>
      <c r="V33" s="92">
        <v>0.58333333333333337</v>
      </c>
      <c r="W33" s="344">
        <v>2.0833333333333332E-2</v>
      </c>
      <c r="X33" s="37">
        <f t="shared" ref="X33:X34" si="52">V33-U33-W33</f>
        <v>0.26041666666666674</v>
      </c>
      <c r="Y33" s="42"/>
      <c r="Z33" s="155">
        <v>44316</v>
      </c>
      <c r="AA33" s="156"/>
      <c r="AB33" s="157"/>
      <c r="AC33" s="344"/>
      <c r="AD33" s="158"/>
      <c r="AE33" s="166"/>
      <c r="AF33" s="217">
        <v>44346</v>
      </c>
      <c r="AG33" s="222"/>
      <c r="AH33" s="223"/>
      <c r="AI33" s="345"/>
      <c r="AJ33" s="224"/>
      <c r="AK33" s="225"/>
      <c r="AL33" s="217">
        <v>44377</v>
      </c>
      <c r="AM33" s="218">
        <v>0.29166666666666669</v>
      </c>
      <c r="AN33" s="242">
        <v>0.5</v>
      </c>
      <c r="AO33" s="344"/>
      <c r="AP33" s="219">
        <f t="shared" si="51"/>
        <v>0.20833333333333331</v>
      </c>
      <c r="AQ33" s="220"/>
      <c r="AR33" s="217">
        <v>44407</v>
      </c>
      <c r="AS33" s="218"/>
      <c r="AT33" s="183"/>
      <c r="AU33" s="344"/>
      <c r="AV33" s="219"/>
      <c r="AW33" s="220"/>
      <c r="AX33" s="217">
        <v>44438</v>
      </c>
      <c r="AY33" s="218">
        <v>0.29166666666666669</v>
      </c>
      <c r="AZ33" s="92">
        <v>0.5</v>
      </c>
      <c r="BA33" s="344"/>
      <c r="BB33" s="219">
        <f>AZ33-AY33-BA33</f>
        <v>0.20833333333333331</v>
      </c>
      <c r="BC33" s="220"/>
      <c r="BD33" s="217">
        <v>44469</v>
      </c>
      <c r="BE33" s="218"/>
      <c r="BF33" s="183"/>
      <c r="BG33" s="344"/>
      <c r="BH33" s="219"/>
      <c r="BI33" s="221" t="s">
        <v>41</v>
      </c>
      <c r="BJ33" s="217">
        <v>44499</v>
      </c>
      <c r="BK33" s="222"/>
      <c r="BL33" s="223"/>
      <c r="BM33" s="223"/>
      <c r="BN33" s="224"/>
      <c r="BO33" s="225"/>
      <c r="BP33" s="295">
        <v>44530</v>
      </c>
      <c r="BQ33" s="296">
        <v>0.30208333333333331</v>
      </c>
      <c r="BR33" s="183">
        <v>0.5</v>
      </c>
      <c r="BS33" s="344"/>
      <c r="BT33" s="297">
        <f t="shared" ref="BT33" si="53">BR33-BQ33-BS33</f>
        <v>0.19791666666666669</v>
      </c>
      <c r="BU33" s="220"/>
      <c r="BV33" s="295">
        <v>44560</v>
      </c>
      <c r="BW33" s="296">
        <v>0.30208333333333331</v>
      </c>
      <c r="BX33" s="183">
        <v>0.5</v>
      </c>
      <c r="BY33" s="344"/>
      <c r="BZ33" s="297">
        <f t="shared" si="50"/>
        <v>0.19791666666666669</v>
      </c>
      <c r="CA33" s="221" t="s">
        <v>79</v>
      </c>
    </row>
    <row r="34" spans="1:79" s="12" customFormat="1" ht="15.75" thickBot="1" x14ac:dyDescent="0.3">
      <c r="A34" s="334" t="s">
        <v>129</v>
      </c>
      <c r="B34" s="2"/>
      <c r="C34" s="2"/>
      <c r="D34" s="81">
        <v>20</v>
      </c>
      <c r="E34" s="81"/>
      <c r="F34" s="81"/>
      <c r="G34" s="53"/>
      <c r="H34" s="34">
        <v>44227</v>
      </c>
      <c r="I34" s="39"/>
      <c r="J34" s="40"/>
      <c r="K34" s="40"/>
      <c r="L34" s="41"/>
      <c r="M34" s="49"/>
      <c r="N34" s="34"/>
      <c r="O34" s="35"/>
      <c r="P34" s="36"/>
      <c r="Q34" s="36"/>
      <c r="R34" s="37"/>
      <c r="S34" s="42"/>
      <c r="T34" s="34">
        <v>43921</v>
      </c>
      <c r="U34" s="35">
        <v>0.30208333333333331</v>
      </c>
      <c r="V34" s="92">
        <v>0.53125</v>
      </c>
      <c r="W34" s="344"/>
      <c r="X34" s="37">
        <f t="shared" si="52"/>
        <v>0.22916666666666669</v>
      </c>
      <c r="Y34" s="42"/>
      <c r="Z34" s="155"/>
      <c r="AA34" s="156"/>
      <c r="AB34" s="167"/>
      <c r="AC34" s="344"/>
      <c r="AD34" s="158"/>
      <c r="AE34" s="237"/>
      <c r="AF34" s="217">
        <v>44347</v>
      </c>
      <c r="AG34" s="218">
        <v>0.29166666666666669</v>
      </c>
      <c r="AH34" s="92">
        <v>0.60416666666666663</v>
      </c>
      <c r="AI34" s="344">
        <v>2.0833333333333332E-2</v>
      </c>
      <c r="AJ34" s="219">
        <f>AH34-AG34-AI34</f>
        <v>0.29166666666666663</v>
      </c>
      <c r="AK34" s="220"/>
      <c r="AL34" s="217"/>
      <c r="AM34" s="218"/>
      <c r="AN34" s="183"/>
      <c r="AO34" s="344"/>
      <c r="AP34" s="219"/>
      <c r="AQ34" s="220"/>
      <c r="AR34" s="217">
        <v>44408</v>
      </c>
      <c r="AS34" s="222"/>
      <c r="AT34" s="223"/>
      <c r="AU34" s="345"/>
      <c r="AV34" s="224"/>
      <c r="AW34" s="225"/>
      <c r="AX34" s="217">
        <v>44439</v>
      </c>
      <c r="AY34" s="218">
        <v>0.29166666666666669</v>
      </c>
      <c r="AZ34" s="183">
        <v>0.5</v>
      </c>
      <c r="BA34" s="344"/>
      <c r="BB34" s="219">
        <f t="shared" ref="BB34" si="54">AZ34-AY34-BA34</f>
        <v>0.20833333333333331</v>
      </c>
      <c r="BC34" s="220"/>
      <c r="BD34" s="217"/>
      <c r="BE34" s="218"/>
      <c r="BF34" s="183"/>
      <c r="BG34" s="344"/>
      <c r="BH34" s="219"/>
      <c r="BI34" s="220"/>
      <c r="BJ34" s="217">
        <v>44500</v>
      </c>
      <c r="BK34" s="222"/>
      <c r="BL34" s="223"/>
      <c r="BM34" s="223"/>
      <c r="BN34" s="224"/>
      <c r="BO34" s="225"/>
      <c r="BP34" s="295"/>
      <c r="BQ34" s="296"/>
      <c r="BR34" s="183"/>
      <c r="BS34" s="344"/>
      <c r="BT34" s="297"/>
      <c r="BU34" s="220"/>
      <c r="BV34" s="295">
        <v>44561</v>
      </c>
      <c r="BW34" s="296"/>
      <c r="BX34" s="183"/>
      <c r="BY34" s="344"/>
      <c r="BZ34" s="297"/>
      <c r="CA34" s="221" t="s">
        <v>79</v>
      </c>
    </row>
    <row r="35" spans="1:79" s="12" customFormat="1" ht="19.5" thickBot="1" x14ac:dyDescent="0.35">
      <c r="A35" s="322"/>
      <c r="E35" s="69"/>
      <c r="F35" s="85"/>
      <c r="G35" s="53"/>
      <c r="H35" s="43"/>
      <c r="I35" s="44"/>
      <c r="J35" s="45"/>
      <c r="K35" s="46" t="s">
        <v>32</v>
      </c>
      <c r="L35" s="47" t="s">
        <v>48</v>
      </c>
      <c r="M35" s="48" t="s">
        <v>49</v>
      </c>
      <c r="N35" s="43"/>
      <c r="O35" s="44"/>
      <c r="P35" s="45"/>
      <c r="Q35" s="46" t="s">
        <v>32</v>
      </c>
      <c r="R35" s="47" t="s">
        <v>54</v>
      </c>
      <c r="S35" s="48" t="s">
        <v>45</v>
      </c>
      <c r="T35" s="43"/>
      <c r="U35" s="44"/>
      <c r="V35" s="45"/>
      <c r="W35" s="346" t="s">
        <v>32</v>
      </c>
      <c r="X35" s="47" t="s">
        <v>68</v>
      </c>
      <c r="Y35" s="48" t="s">
        <v>56</v>
      </c>
      <c r="Z35" s="163"/>
      <c r="AA35" s="164"/>
      <c r="AB35" s="165"/>
      <c r="AC35" s="346" t="s">
        <v>32</v>
      </c>
      <c r="AD35" s="236" t="s">
        <v>76</v>
      </c>
      <c r="AE35" s="238" t="s">
        <v>64</v>
      </c>
      <c r="AF35" s="226"/>
      <c r="AG35" s="227"/>
      <c r="AH35" s="228"/>
      <c r="AI35" s="346" t="s">
        <v>32</v>
      </c>
      <c r="AJ35" s="230" t="s">
        <v>90</v>
      </c>
      <c r="AK35" s="231" t="s">
        <v>71</v>
      </c>
      <c r="AL35" s="226"/>
      <c r="AM35" s="227"/>
      <c r="AN35" s="228"/>
      <c r="AO35" s="346" t="s">
        <v>32</v>
      </c>
      <c r="AP35" s="230" t="s">
        <v>93</v>
      </c>
      <c r="AQ35" s="231" t="s">
        <v>89</v>
      </c>
      <c r="AR35" s="226"/>
      <c r="AS35" s="227"/>
      <c r="AT35" s="228"/>
      <c r="AU35" s="346" t="s">
        <v>32</v>
      </c>
      <c r="AV35" s="230" t="s">
        <v>106</v>
      </c>
      <c r="AW35" s="231" t="s">
        <v>94</v>
      </c>
      <c r="AX35" s="226"/>
      <c r="AY35" s="227"/>
      <c r="AZ35" s="228"/>
      <c r="BA35" s="346" t="s">
        <v>32</v>
      </c>
      <c r="BB35" s="230" t="s">
        <v>118</v>
      </c>
      <c r="BC35" s="231" t="s">
        <v>86</v>
      </c>
      <c r="BD35" s="226"/>
      <c r="BE35" s="227"/>
      <c r="BF35" s="228"/>
      <c r="BG35" s="346" t="s">
        <v>32</v>
      </c>
      <c r="BH35" s="230" t="s">
        <v>122</v>
      </c>
      <c r="BI35" s="231" t="s">
        <v>117</v>
      </c>
      <c r="BJ35" s="226"/>
      <c r="BK35" s="227"/>
      <c r="BL35" s="228"/>
      <c r="BM35" s="229" t="s">
        <v>32</v>
      </c>
      <c r="BN35" s="230" t="s">
        <v>159</v>
      </c>
      <c r="BO35" s="231" t="s">
        <v>40</v>
      </c>
      <c r="BP35" s="302"/>
      <c r="BQ35" s="303"/>
      <c r="BR35" s="304"/>
      <c r="BS35" s="346" t="s">
        <v>32</v>
      </c>
      <c r="BT35" s="306" t="s">
        <v>124</v>
      </c>
      <c r="BU35" s="307" t="s">
        <v>88</v>
      </c>
      <c r="BV35" s="302"/>
      <c r="BW35" s="303"/>
      <c r="BX35" s="304"/>
      <c r="BY35" s="346" t="s">
        <v>32</v>
      </c>
      <c r="BZ35" s="246" t="s">
        <v>171</v>
      </c>
      <c r="CA35" s="307" t="s">
        <v>162</v>
      </c>
    </row>
    <row r="36" spans="1:79" s="12" customFormat="1" x14ac:dyDescent="0.25">
      <c r="A36" s="323" t="s">
        <v>75</v>
      </c>
      <c r="B36" s="2"/>
      <c r="D36" s="20">
        <v>-3.36</v>
      </c>
      <c r="E36" s="20"/>
      <c r="F36" s="83"/>
      <c r="G36" s="53"/>
      <c r="W36" s="341"/>
      <c r="Z36" s="141"/>
      <c r="AA36" s="141"/>
      <c r="AB36" s="141"/>
      <c r="AC36" s="351"/>
      <c r="AD36" s="234"/>
      <c r="AE36" s="235"/>
      <c r="AI36" s="341"/>
      <c r="AO36" s="341"/>
      <c r="AU36" s="341"/>
      <c r="BA36" s="341"/>
      <c r="BG36" s="341"/>
      <c r="BS36" s="341"/>
      <c r="BY36" s="341"/>
    </row>
    <row r="37" spans="1:79" s="12" customFormat="1" x14ac:dyDescent="0.25">
      <c r="A37" s="330" t="s">
        <v>97</v>
      </c>
      <c r="B37" s="2"/>
      <c r="C37" s="2"/>
      <c r="D37" s="20">
        <v>-5</v>
      </c>
      <c r="E37" s="20"/>
      <c r="F37" s="83"/>
      <c r="G37" s="53"/>
      <c r="W37" s="341"/>
      <c r="Z37" s="145"/>
      <c r="AA37" s="142"/>
      <c r="AB37" s="141"/>
      <c r="AC37" s="352"/>
      <c r="AD37" s="143"/>
      <c r="AE37" s="144"/>
      <c r="AI37" s="341"/>
      <c r="AO37" s="341"/>
      <c r="AU37" s="341"/>
      <c r="BA37" s="341"/>
      <c r="BG37" s="341"/>
      <c r="BS37" s="341"/>
      <c r="BY37" s="341"/>
    </row>
    <row r="38" spans="1:79" s="12" customFormat="1" x14ac:dyDescent="0.25">
      <c r="A38" s="330" t="s">
        <v>98</v>
      </c>
      <c r="B38" s="2"/>
      <c r="C38" s="2"/>
      <c r="D38" s="20">
        <v>-5</v>
      </c>
      <c r="E38" s="20"/>
      <c r="F38" s="83"/>
      <c r="G38" s="53"/>
      <c r="W38" s="341"/>
      <c r="AC38" s="341"/>
      <c r="AI38" s="341"/>
      <c r="AO38" s="341"/>
      <c r="AU38" s="341"/>
      <c r="BA38" s="341"/>
      <c r="BG38" s="341"/>
      <c r="BS38" s="341"/>
      <c r="BY38" s="341"/>
    </row>
    <row r="39" spans="1:79" s="12" customFormat="1" x14ac:dyDescent="0.25">
      <c r="A39" s="330" t="s">
        <v>141</v>
      </c>
      <c r="B39" s="2"/>
      <c r="C39" s="2"/>
      <c r="D39" s="20">
        <v>-5</v>
      </c>
      <c r="E39" s="20"/>
      <c r="F39" s="83"/>
      <c r="G39" s="53"/>
      <c r="W39" s="341"/>
      <c r="AC39" s="341"/>
      <c r="AI39" s="341"/>
      <c r="AO39" s="341"/>
      <c r="AU39" s="341"/>
      <c r="BA39" s="341"/>
      <c r="BG39" s="341"/>
      <c r="BS39" s="341"/>
      <c r="BY39" s="341"/>
    </row>
    <row r="40" spans="1:79" s="12" customFormat="1" x14ac:dyDescent="0.25">
      <c r="A40" s="322"/>
      <c r="B40" s="2"/>
      <c r="C40" s="2"/>
      <c r="D40" s="2"/>
      <c r="E40" s="63"/>
      <c r="F40" s="73"/>
      <c r="G40" s="53"/>
      <c r="W40" s="341"/>
      <c r="AC40" s="341"/>
      <c r="AI40" s="341"/>
      <c r="AO40" s="341"/>
      <c r="AU40" s="341"/>
      <c r="BA40" s="341"/>
      <c r="BG40" s="341"/>
      <c r="BS40" s="341"/>
      <c r="BY40" s="341"/>
    </row>
    <row r="41" spans="1:79" s="12" customFormat="1" ht="15.75" thickBot="1" x14ac:dyDescent="0.3">
      <c r="A41" s="331" t="s">
        <v>23</v>
      </c>
      <c r="B41" s="3"/>
      <c r="C41" s="3"/>
      <c r="D41" s="21">
        <f>SUM(D33:D40)</f>
        <v>6</v>
      </c>
      <c r="E41" s="78"/>
      <c r="F41" s="78"/>
      <c r="G41" s="53"/>
      <c r="W41" s="341"/>
      <c r="AC41" s="341"/>
      <c r="AI41" s="341"/>
      <c r="AO41" s="341"/>
      <c r="AU41" s="341"/>
      <c r="BA41" s="341"/>
      <c r="BG41" s="341"/>
      <c r="BS41" s="341"/>
      <c r="BY41" s="341"/>
    </row>
    <row r="42" spans="1:79" s="12" customFormat="1" ht="15.75" thickTop="1" x14ac:dyDescent="0.25">
      <c r="A42" s="330"/>
      <c r="B42" s="2"/>
      <c r="C42" s="2"/>
      <c r="D42" s="2"/>
      <c r="E42" s="63"/>
      <c r="F42" s="73"/>
      <c r="G42" s="53"/>
      <c r="W42" s="341"/>
      <c r="AC42" s="341"/>
      <c r="AI42" s="341"/>
      <c r="AO42" s="341"/>
      <c r="AU42" s="341"/>
      <c r="BA42" s="341"/>
      <c r="BG42" s="341"/>
      <c r="BS42" s="341"/>
      <c r="BY42" s="341"/>
    </row>
    <row r="43" spans="1:79" s="12" customFormat="1" x14ac:dyDescent="0.25">
      <c r="A43" s="331"/>
      <c r="B43" s="2"/>
      <c r="C43" s="2"/>
      <c r="D43" s="2"/>
      <c r="E43" s="63"/>
      <c r="F43" s="73"/>
      <c r="G43" s="53"/>
      <c r="W43" s="341"/>
      <c r="AC43" s="341"/>
      <c r="AI43" s="341"/>
      <c r="AO43" s="341"/>
      <c r="AU43" s="341"/>
      <c r="BA43" s="341"/>
      <c r="BG43" s="341"/>
      <c r="BS43" s="341"/>
      <c r="BY43" s="341"/>
    </row>
    <row r="44" spans="1:79" s="12" customFormat="1" x14ac:dyDescent="0.25">
      <c r="A44" s="330"/>
      <c r="B44" s="2"/>
      <c r="C44" s="2"/>
      <c r="D44" s="2"/>
      <c r="E44" s="63"/>
      <c r="F44" s="73"/>
      <c r="G44" s="53"/>
      <c r="W44" s="341"/>
      <c r="AC44" s="341"/>
      <c r="AI44" s="341"/>
      <c r="AO44" s="341"/>
      <c r="AU44" s="341"/>
      <c r="BA44" s="341"/>
      <c r="BG44" s="341"/>
      <c r="BS44" s="341"/>
      <c r="BY44" s="341"/>
    </row>
    <row r="45" spans="1:79" s="12" customFormat="1" x14ac:dyDescent="0.25">
      <c r="A45" s="330"/>
      <c r="B45" s="2"/>
      <c r="C45" s="2"/>
      <c r="D45" s="2"/>
      <c r="E45" s="63"/>
      <c r="F45" s="73"/>
      <c r="G45" s="53"/>
      <c r="W45" s="341"/>
      <c r="AC45" s="341"/>
      <c r="AI45" s="341"/>
      <c r="AO45" s="341"/>
      <c r="AU45" s="341"/>
      <c r="BA45" s="341"/>
      <c r="BG45" s="341"/>
      <c r="BS45" s="341"/>
      <c r="BY45" s="341"/>
    </row>
    <row r="46" spans="1:79" s="12" customFormat="1" x14ac:dyDescent="0.25">
      <c r="A46" s="330"/>
      <c r="B46" s="2"/>
      <c r="C46" s="2"/>
      <c r="D46" s="2"/>
      <c r="E46" s="63"/>
      <c r="F46" s="73"/>
      <c r="G46" s="53"/>
      <c r="W46" s="341"/>
      <c r="AC46" s="341"/>
      <c r="AI46" s="341"/>
      <c r="AO46" s="341"/>
      <c r="AU46" s="341"/>
      <c r="BA46" s="341"/>
      <c r="BG46" s="341"/>
      <c r="BS46" s="341"/>
      <c r="BY46" s="341"/>
    </row>
    <row r="47" spans="1:79" s="12" customFormat="1" x14ac:dyDescent="0.25">
      <c r="A47" s="330"/>
      <c r="B47" s="2"/>
      <c r="C47" s="2"/>
      <c r="D47" s="2"/>
      <c r="E47" s="63"/>
      <c r="F47" s="73"/>
      <c r="G47" s="53"/>
      <c r="W47" s="341"/>
      <c r="AC47" s="341"/>
      <c r="AI47" s="341"/>
      <c r="AO47" s="341"/>
      <c r="AU47" s="341"/>
      <c r="BA47" s="341"/>
      <c r="BG47" s="341"/>
      <c r="BS47" s="341"/>
      <c r="BY47" s="341"/>
    </row>
    <row r="48" spans="1:79" s="12" customFormat="1" x14ac:dyDescent="0.25">
      <c r="A48" s="330"/>
      <c r="B48" s="2"/>
      <c r="C48" s="2"/>
      <c r="D48" s="2"/>
      <c r="E48" s="63"/>
      <c r="F48" s="73"/>
      <c r="G48" s="53"/>
      <c r="W48" s="341"/>
      <c r="AC48" s="341"/>
      <c r="AI48" s="341"/>
      <c r="AO48" s="341"/>
      <c r="AU48" s="341"/>
      <c r="BA48" s="341"/>
      <c r="BG48" s="341"/>
      <c r="BS48" s="341"/>
      <c r="BY48" s="341"/>
    </row>
    <row r="49" spans="1:77" s="12" customFormat="1" x14ac:dyDescent="0.25">
      <c r="A49" s="330"/>
      <c r="B49" s="2"/>
      <c r="C49" s="2"/>
      <c r="D49" s="2"/>
      <c r="E49" s="63"/>
      <c r="F49" s="73"/>
      <c r="G49" s="53"/>
      <c r="W49" s="341"/>
      <c r="AC49" s="341"/>
      <c r="AI49" s="341"/>
      <c r="AO49" s="341"/>
      <c r="AU49" s="341"/>
      <c r="BA49" s="341"/>
      <c r="BG49" s="341"/>
      <c r="BS49" s="341"/>
      <c r="BY49" s="341"/>
    </row>
    <row r="50" spans="1:77" s="12" customFormat="1" x14ac:dyDescent="0.25">
      <c r="A50" s="330"/>
      <c r="B50" s="2"/>
      <c r="C50" s="2"/>
      <c r="D50" s="2"/>
      <c r="E50" s="63"/>
      <c r="F50" s="73"/>
      <c r="G50" s="53"/>
      <c r="W50" s="341"/>
      <c r="AC50" s="341"/>
      <c r="AI50" s="341"/>
      <c r="AO50" s="341"/>
      <c r="AU50" s="341"/>
      <c r="BA50" s="341"/>
      <c r="BG50" s="341"/>
      <c r="BS50" s="341"/>
      <c r="BY50" s="341"/>
    </row>
    <row r="51" spans="1:77" s="12" customFormat="1" x14ac:dyDescent="0.25">
      <c r="A51" s="330"/>
      <c r="B51" s="2"/>
      <c r="C51" s="2"/>
      <c r="D51" s="2"/>
      <c r="E51" s="63"/>
      <c r="F51" s="73"/>
      <c r="G51" s="53"/>
      <c r="W51" s="341"/>
      <c r="AC51" s="341"/>
      <c r="AI51" s="341"/>
      <c r="AO51" s="341"/>
      <c r="AU51" s="341"/>
      <c r="BA51" s="341"/>
      <c r="BG51" s="341"/>
      <c r="BS51" s="341"/>
      <c r="BY51" s="341"/>
    </row>
    <row r="52" spans="1:77" s="12" customFormat="1" x14ac:dyDescent="0.25">
      <c r="A52" s="330"/>
      <c r="B52" s="2"/>
      <c r="C52" s="2"/>
      <c r="D52" s="2"/>
      <c r="E52" s="63"/>
      <c r="F52" s="73"/>
      <c r="G52" s="53"/>
      <c r="W52" s="341"/>
      <c r="AC52" s="341"/>
      <c r="AI52" s="341"/>
      <c r="AO52" s="341"/>
      <c r="AU52" s="341"/>
      <c r="BA52" s="341"/>
      <c r="BG52" s="341"/>
      <c r="BS52" s="341"/>
      <c r="BY52" s="341"/>
    </row>
    <row r="53" spans="1:77" s="12" customFormat="1" x14ac:dyDescent="0.25">
      <c r="A53" s="330"/>
      <c r="B53" s="2"/>
      <c r="C53" s="2"/>
      <c r="D53" s="2"/>
      <c r="E53" s="63"/>
      <c r="F53" s="73"/>
      <c r="G53" s="53"/>
      <c r="W53" s="341"/>
      <c r="AC53" s="341"/>
      <c r="AI53" s="341"/>
      <c r="AO53" s="341"/>
      <c r="AU53" s="341"/>
      <c r="BA53" s="341"/>
      <c r="BG53" s="341"/>
      <c r="BS53" s="341"/>
      <c r="BY53" s="341"/>
    </row>
    <row r="54" spans="1:77" s="12" customFormat="1" x14ac:dyDescent="0.25">
      <c r="A54" s="330"/>
      <c r="B54" s="2"/>
      <c r="C54" s="2"/>
      <c r="D54" s="2"/>
      <c r="E54" s="63"/>
      <c r="F54" s="73"/>
      <c r="G54" s="53"/>
      <c r="W54" s="341"/>
      <c r="AC54" s="341"/>
      <c r="AI54" s="341"/>
      <c r="AO54" s="341"/>
      <c r="AU54" s="341"/>
      <c r="BA54" s="341"/>
      <c r="BG54" s="341"/>
      <c r="BS54" s="341"/>
      <c r="BY54" s="341"/>
    </row>
    <row r="55" spans="1:77" s="12" customFormat="1" x14ac:dyDescent="0.25">
      <c r="A55" s="330"/>
      <c r="B55" s="2"/>
      <c r="C55" s="2"/>
      <c r="D55" s="2"/>
      <c r="E55" s="63"/>
      <c r="F55" s="73"/>
      <c r="G55" s="53"/>
      <c r="W55" s="341"/>
      <c r="AC55" s="341"/>
      <c r="AI55" s="341"/>
      <c r="AO55" s="341"/>
      <c r="AU55" s="341"/>
      <c r="BA55" s="341"/>
      <c r="BG55" s="341"/>
      <c r="BS55" s="341"/>
      <c r="BY55" s="341"/>
    </row>
    <row r="56" spans="1:77" s="12" customFormat="1" x14ac:dyDescent="0.25">
      <c r="A56" s="330"/>
      <c r="B56" s="2"/>
      <c r="C56" s="2"/>
      <c r="D56" s="2"/>
      <c r="E56" s="63"/>
      <c r="F56" s="73"/>
      <c r="G56" s="53"/>
      <c r="W56" s="341"/>
      <c r="AC56" s="341"/>
      <c r="AI56" s="341"/>
      <c r="AO56" s="341"/>
      <c r="AU56" s="341"/>
      <c r="BA56" s="341"/>
      <c r="BG56" s="341"/>
      <c r="BS56" s="341"/>
      <c r="BY56" s="341"/>
    </row>
    <row r="57" spans="1:77" s="12" customFormat="1" x14ac:dyDescent="0.25">
      <c r="A57" s="330"/>
      <c r="B57" s="2"/>
      <c r="C57" s="2"/>
      <c r="D57" s="2"/>
      <c r="E57" s="63"/>
      <c r="F57" s="73"/>
      <c r="G57" s="53"/>
      <c r="W57" s="341"/>
      <c r="AC57" s="341"/>
      <c r="AI57" s="341"/>
      <c r="AO57" s="341"/>
      <c r="AU57" s="341"/>
      <c r="BA57" s="341"/>
      <c r="BG57" s="341"/>
      <c r="BS57" s="341"/>
      <c r="BY57" s="341"/>
    </row>
    <row r="58" spans="1:77" s="12" customFormat="1" x14ac:dyDescent="0.25">
      <c r="A58" s="330"/>
      <c r="B58" s="2"/>
      <c r="C58" s="2"/>
      <c r="D58" s="2"/>
      <c r="E58" s="63"/>
      <c r="F58" s="73"/>
      <c r="G58" s="53"/>
      <c r="W58" s="341"/>
      <c r="AC58" s="341"/>
      <c r="AI58" s="341"/>
      <c r="AO58" s="341"/>
      <c r="AU58" s="341"/>
      <c r="BA58" s="341"/>
      <c r="BG58" s="341"/>
      <c r="BS58" s="341"/>
      <c r="BY58" s="341"/>
    </row>
    <row r="59" spans="1:77" s="12" customFormat="1" x14ac:dyDescent="0.25">
      <c r="A59" s="330"/>
      <c r="B59" s="2"/>
      <c r="C59" s="2"/>
      <c r="D59" s="2"/>
      <c r="E59" s="63"/>
      <c r="F59" s="73"/>
      <c r="G59" s="53"/>
      <c r="W59" s="341"/>
      <c r="AC59" s="341"/>
      <c r="AI59" s="341"/>
      <c r="AO59" s="341"/>
      <c r="AU59" s="341"/>
      <c r="BA59" s="341"/>
      <c r="BG59" s="341"/>
      <c r="BS59" s="341"/>
      <c r="BY59" s="341"/>
    </row>
    <row r="60" spans="1:77" s="12" customFormat="1" x14ac:dyDescent="0.25">
      <c r="A60" s="330"/>
      <c r="B60" s="2"/>
      <c r="C60" s="2"/>
      <c r="D60" s="2"/>
      <c r="E60" s="63"/>
      <c r="F60" s="73"/>
      <c r="G60" s="53"/>
      <c r="W60" s="341"/>
      <c r="AC60" s="341"/>
      <c r="AI60" s="341"/>
      <c r="AO60" s="341"/>
      <c r="AU60" s="341"/>
      <c r="BA60" s="341"/>
      <c r="BG60" s="341"/>
      <c r="BS60" s="341"/>
      <c r="BY60" s="341"/>
    </row>
    <row r="61" spans="1:77" s="12" customFormat="1" x14ac:dyDescent="0.25">
      <c r="A61" s="330"/>
      <c r="B61" s="2"/>
      <c r="C61" s="2"/>
      <c r="D61" s="2"/>
      <c r="E61" s="63"/>
      <c r="F61" s="73"/>
      <c r="G61" s="53"/>
      <c r="W61" s="341"/>
      <c r="AC61" s="341"/>
      <c r="AI61" s="341"/>
      <c r="AO61" s="341"/>
      <c r="AU61" s="341"/>
      <c r="BA61" s="341"/>
      <c r="BG61" s="341"/>
      <c r="BS61" s="341"/>
      <c r="BY61" s="341"/>
    </row>
    <row r="62" spans="1:77" s="12" customFormat="1" x14ac:dyDescent="0.25">
      <c r="A62" s="330"/>
      <c r="B62" s="2"/>
      <c r="C62" s="2"/>
      <c r="D62" s="2"/>
      <c r="E62" s="63"/>
      <c r="F62" s="73"/>
      <c r="G62" s="53"/>
      <c r="W62" s="341"/>
      <c r="AC62" s="341"/>
      <c r="AI62" s="341"/>
      <c r="AO62" s="341"/>
      <c r="AU62" s="341"/>
      <c r="BA62" s="341"/>
      <c r="BG62" s="341"/>
      <c r="BS62" s="341"/>
      <c r="BY62" s="341"/>
    </row>
    <row r="63" spans="1:77" s="12" customFormat="1" x14ac:dyDescent="0.25">
      <c r="A63" s="330"/>
      <c r="B63" s="2"/>
      <c r="C63" s="2"/>
      <c r="D63" s="2"/>
      <c r="E63" s="63"/>
      <c r="F63" s="73"/>
      <c r="G63" s="53"/>
      <c r="W63" s="341"/>
      <c r="AC63" s="341"/>
      <c r="AI63" s="341"/>
      <c r="AO63" s="341"/>
      <c r="AU63" s="341"/>
      <c r="BA63" s="341"/>
      <c r="BG63" s="341"/>
      <c r="BS63" s="341"/>
      <c r="BY63" s="341"/>
    </row>
    <row r="64" spans="1:77" s="12" customFormat="1" x14ac:dyDescent="0.25">
      <c r="A64" s="330"/>
      <c r="B64" s="2"/>
      <c r="C64" s="2"/>
      <c r="D64" s="2"/>
      <c r="E64" s="63"/>
      <c r="F64" s="73"/>
      <c r="G64" s="53"/>
      <c r="W64" s="341"/>
      <c r="AC64" s="341"/>
      <c r="AI64" s="341"/>
      <c r="AO64" s="341"/>
      <c r="AU64" s="341"/>
      <c r="BA64" s="341"/>
      <c r="BG64" s="341"/>
      <c r="BS64" s="341"/>
      <c r="BY64" s="341"/>
    </row>
    <row r="65" spans="1:77" s="12" customFormat="1" x14ac:dyDescent="0.25">
      <c r="A65" s="330"/>
      <c r="B65" s="2"/>
      <c r="C65" s="2"/>
      <c r="D65" s="2"/>
      <c r="E65" s="63"/>
      <c r="F65" s="73"/>
      <c r="G65" s="53"/>
      <c r="W65" s="341"/>
      <c r="AC65" s="341"/>
      <c r="AI65" s="341"/>
      <c r="AO65" s="341"/>
      <c r="AU65" s="341"/>
      <c r="BA65" s="341"/>
      <c r="BG65" s="341"/>
      <c r="BS65" s="341"/>
      <c r="BY65" s="341"/>
    </row>
    <row r="66" spans="1:77" s="12" customFormat="1" x14ac:dyDescent="0.25">
      <c r="A66" s="330"/>
      <c r="B66" s="2"/>
      <c r="C66" s="2"/>
      <c r="D66" s="2"/>
      <c r="E66" s="63"/>
      <c r="F66" s="73"/>
      <c r="G66" s="53"/>
      <c r="W66" s="341"/>
      <c r="AC66" s="341"/>
      <c r="AI66" s="341"/>
      <c r="AO66" s="341"/>
      <c r="AU66" s="341"/>
      <c r="BA66" s="341"/>
      <c r="BG66" s="341"/>
      <c r="BS66" s="341"/>
      <c r="BY66" s="341"/>
    </row>
    <row r="67" spans="1:77" s="12" customFormat="1" x14ac:dyDescent="0.25">
      <c r="A67" s="330"/>
      <c r="B67" s="2"/>
      <c r="C67" s="2"/>
      <c r="D67" s="2"/>
      <c r="E67" s="63"/>
      <c r="F67" s="73"/>
      <c r="G67" s="53"/>
      <c r="W67" s="341"/>
      <c r="AC67" s="341"/>
      <c r="AI67" s="341"/>
      <c r="AO67" s="341"/>
      <c r="AU67" s="341"/>
      <c r="BA67" s="341"/>
      <c r="BG67" s="341"/>
      <c r="BS67" s="341"/>
      <c r="BY67" s="341"/>
    </row>
    <row r="68" spans="1:77" s="12" customFormat="1" x14ac:dyDescent="0.25">
      <c r="A68" s="330"/>
      <c r="B68" s="2"/>
      <c r="C68" s="2"/>
      <c r="D68" s="2"/>
      <c r="E68" s="63"/>
      <c r="F68" s="73"/>
      <c r="G68" s="53"/>
      <c r="W68" s="341"/>
      <c r="AC68" s="341"/>
      <c r="AI68" s="341"/>
      <c r="AO68" s="341"/>
      <c r="AU68" s="341"/>
      <c r="BA68" s="341"/>
      <c r="BG68" s="341"/>
      <c r="BS68" s="341"/>
      <c r="BY68" s="341"/>
    </row>
    <row r="69" spans="1:77" s="12" customFormat="1" x14ac:dyDescent="0.25">
      <c r="A69" s="322"/>
      <c r="G69" s="53"/>
      <c r="W69" s="341"/>
      <c r="AC69" s="341"/>
      <c r="AI69" s="341"/>
      <c r="AO69" s="341"/>
      <c r="AU69" s="341"/>
      <c r="BA69" s="341"/>
      <c r="BG69" s="341"/>
      <c r="BS69" s="341"/>
      <c r="BY69" s="341"/>
    </row>
    <row r="70" spans="1:77" s="12" customFormat="1" x14ac:dyDescent="0.25">
      <c r="A70" s="330"/>
      <c r="B70" s="2"/>
      <c r="C70" s="2"/>
      <c r="D70" s="2"/>
      <c r="E70" s="63"/>
      <c r="F70" s="73"/>
      <c r="G70" s="53"/>
      <c r="W70" s="341"/>
      <c r="AC70" s="341"/>
      <c r="AI70" s="341"/>
      <c r="AO70" s="341"/>
      <c r="AU70" s="341"/>
      <c r="BA70" s="341"/>
      <c r="BG70" s="341"/>
      <c r="BS70" s="341"/>
      <c r="BY70" s="341"/>
    </row>
    <row r="71" spans="1:77" s="12" customFormat="1" x14ac:dyDescent="0.25">
      <c r="A71" s="330"/>
      <c r="B71" s="2"/>
      <c r="C71" s="2"/>
      <c r="D71" s="2"/>
      <c r="E71" s="63"/>
      <c r="F71" s="73"/>
      <c r="G71" s="53"/>
      <c r="W71" s="341"/>
      <c r="AC71" s="341"/>
      <c r="AI71" s="341"/>
      <c r="AO71" s="341"/>
      <c r="AU71" s="341"/>
      <c r="BA71" s="341"/>
      <c r="BG71" s="341"/>
      <c r="BS71" s="341"/>
      <c r="BY71" s="341"/>
    </row>
    <row r="72" spans="1:77" s="12" customFormat="1" x14ac:dyDescent="0.25">
      <c r="A72" s="330"/>
      <c r="B72" s="2"/>
      <c r="C72" s="2"/>
      <c r="D72" s="2"/>
      <c r="E72" s="63"/>
      <c r="F72" s="73"/>
      <c r="G72" s="53"/>
      <c r="W72" s="341"/>
      <c r="AC72" s="341"/>
      <c r="AI72" s="341"/>
      <c r="AO72" s="341"/>
      <c r="AU72" s="341"/>
      <c r="BA72" s="341"/>
      <c r="BG72" s="341"/>
      <c r="BS72" s="341"/>
      <c r="BY72" s="341"/>
    </row>
    <row r="73" spans="1:77" s="12" customFormat="1" x14ac:dyDescent="0.25">
      <c r="A73" s="330"/>
      <c r="B73" s="2"/>
      <c r="C73" s="2"/>
      <c r="D73" s="2"/>
      <c r="E73" s="63"/>
      <c r="F73" s="73"/>
      <c r="G73" s="53"/>
      <c r="W73" s="341"/>
      <c r="AC73" s="341"/>
      <c r="AI73" s="341"/>
      <c r="AO73" s="341"/>
      <c r="AU73" s="341"/>
      <c r="BA73" s="341"/>
      <c r="BG73" s="341"/>
      <c r="BS73" s="341"/>
      <c r="BY73" s="341"/>
    </row>
    <row r="74" spans="1:77" s="12" customFormat="1" x14ac:dyDescent="0.25">
      <c r="A74" s="330"/>
      <c r="B74" s="2"/>
      <c r="C74" s="2"/>
      <c r="D74" s="2"/>
      <c r="E74" s="63"/>
      <c r="F74" s="73"/>
      <c r="G74" s="53"/>
      <c r="W74" s="341"/>
      <c r="AC74" s="341"/>
      <c r="AI74" s="341"/>
      <c r="AO74" s="341"/>
      <c r="AU74" s="341"/>
      <c r="BA74" s="341"/>
      <c r="BG74" s="341"/>
      <c r="BS74" s="341"/>
      <c r="BY74" s="341"/>
    </row>
    <row r="75" spans="1:77" s="12" customFormat="1" x14ac:dyDescent="0.25">
      <c r="A75" s="330"/>
      <c r="B75" s="2"/>
      <c r="C75" s="2"/>
      <c r="D75" s="2"/>
      <c r="E75" s="63"/>
      <c r="F75" s="73"/>
      <c r="G75" s="53"/>
      <c r="W75" s="341"/>
      <c r="AC75" s="341"/>
      <c r="AI75" s="341"/>
      <c r="AO75" s="341"/>
      <c r="AU75" s="341"/>
      <c r="BA75" s="341"/>
      <c r="BG75" s="341"/>
      <c r="BS75" s="341"/>
      <c r="BY75" s="341"/>
    </row>
    <row r="76" spans="1:77" s="12" customFormat="1" x14ac:dyDescent="0.25">
      <c r="A76" s="330"/>
      <c r="B76" s="2"/>
      <c r="C76" s="2"/>
      <c r="D76" s="2"/>
      <c r="E76" s="63"/>
      <c r="F76" s="73"/>
      <c r="G76" s="53"/>
      <c r="W76" s="341"/>
      <c r="AC76" s="341"/>
      <c r="AI76" s="341"/>
      <c r="AO76" s="341"/>
      <c r="AU76" s="341"/>
      <c r="BA76" s="341"/>
      <c r="BG76" s="341"/>
      <c r="BS76" s="341"/>
      <c r="BY76" s="341"/>
    </row>
    <row r="77" spans="1:77" s="12" customFormat="1" x14ac:dyDescent="0.25">
      <c r="A77" s="322"/>
      <c r="W77" s="341"/>
      <c r="AC77" s="341"/>
      <c r="AI77" s="341"/>
      <c r="AO77" s="341"/>
      <c r="AU77" s="341"/>
      <c r="BA77" s="341"/>
      <c r="BG77" s="341"/>
      <c r="BS77" s="341"/>
      <c r="BY77" s="341"/>
    </row>
    <row r="78" spans="1:77" s="12" customFormat="1" x14ac:dyDescent="0.25">
      <c r="A78" s="330"/>
      <c r="B78" s="2"/>
      <c r="C78" s="2"/>
      <c r="D78" s="2"/>
      <c r="E78" s="63"/>
      <c r="F78" s="73"/>
      <c r="G78" s="53"/>
      <c r="W78" s="341"/>
      <c r="AC78" s="341"/>
      <c r="AI78" s="341"/>
      <c r="AO78" s="341"/>
      <c r="AU78" s="341"/>
      <c r="BA78" s="341"/>
      <c r="BG78" s="341"/>
      <c r="BS78" s="341"/>
      <c r="BY78" s="341"/>
    </row>
    <row r="79" spans="1:77" s="12" customFormat="1" x14ac:dyDescent="0.25">
      <c r="A79" s="330"/>
      <c r="B79" s="2"/>
      <c r="C79" s="2"/>
      <c r="D79" s="2"/>
      <c r="E79" s="63"/>
      <c r="F79" s="73"/>
      <c r="G79" s="53"/>
      <c r="W79" s="341"/>
      <c r="AC79" s="341"/>
      <c r="AI79" s="341"/>
      <c r="AO79" s="341"/>
      <c r="AU79" s="341"/>
      <c r="BA79" s="341"/>
      <c r="BG79" s="341"/>
      <c r="BS79" s="341"/>
      <c r="BY79" s="341"/>
    </row>
    <row r="80" spans="1:77" s="12" customFormat="1" x14ac:dyDescent="0.25">
      <c r="A80" s="330"/>
      <c r="B80" s="2"/>
      <c r="C80" s="2"/>
      <c r="D80" s="2"/>
      <c r="E80" s="63"/>
      <c r="F80" s="73"/>
      <c r="G80" s="53"/>
      <c r="W80" s="341"/>
      <c r="AC80" s="341"/>
      <c r="AI80" s="341"/>
      <c r="AO80" s="341"/>
      <c r="AU80" s="341"/>
      <c r="BA80" s="341"/>
      <c r="BG80" s="341"/>
      <c r="BS80" s="341"/>
      <c r="BY80" s="341"/>
    </row>
    <row r="81" spans="1:77" s="12" customFormat="1" x14ac:dyDescent="0.25">
      <c r="A81" s="330"/>
      <c r="B81" s="2"/>
      <c r="C81" s="2"/>
      <c r="D81" s="2"/>
      <c r="E81" s="63"/>
      <c r="F81" s="73"/>
      <c r="G81" s="53"/>
      <c r="W81" s="341"/>
      <c r="AC81" s="341"/>
      <c r="AI81" s="341"/>
      <c r="AO81" s="341"/>
      <c r="AU81" s="341"/>
      <c r="BA81" s="341"/>
      <c r="BG81" s="341"/>
      <c r="BS81" s="341"/>
      <c r="BY81" s="341"/>
    </row>
    <row r="82" spans="1:77" s="12" customFormat="1" x14ac:dyDescent="0.25">
      <c r="A82" s="330"/>
      <c r="B82" s="2"/>
      <c r="C82" s="2"/>
      <c r="D82" s="2"/>
      <c r="E82" s="63"/>
      <c r="F82" s="73"/>
      <c r="G82" s="53"/>
      <c r="W82" s="341"/>
      <c r="AC82" s="341"/>
      <c r="AI82" s="341"/>
      <c r="AO82" s="341"/>
      <c r="AU82" s="341"/>
      <c r="BA82" s="341"/>
      <c r="BG82" s="341"/>
      <c r="BS82" s="341"/>
      <c r="BY82" s="341"/>
    </row>
    <row r="83" spans="1:77" s="12" customFormat="1" x14ac:dyDescent="0.25">
      <c r="A83" s="330"/>
      <c r="B83" s="2"/>
      <c r="C83" s="2"/>
      <c r="D83" s="2"/>
      <c r="E83" s="63"/>
      <c r="F83" s="73"/>
      <c r="G83" s="53"/>
      <c r="W83" s="341"/>
      <c r="AC83" s="341"/>
      <c r="AI83" s="341"/>
      <c r="AO83" s="341"/>
      <c r="AU83" s="341"/>
      <c r="BA83" s="341"/>
      <c r="BG83" s="341"/>
      <c r="BS83" s="341"/>
      <c r="BY83" s="341"/>
    </row>
    <row r="84" spans="1:77" s="12" customFormat="1" x14ac:dyDescent="0.25">
      <c r="A84" s="330"/>
      <c r="B84" s="2"/>
      <c r="C84" s="2"/>
      <c r="D84" s="2"/>
      <c r="E84" s="63"/>
      <c r="F84" s="73"/>
      <c r="G84" s="53"/>
      <c r="W84" s="341"/>
      <c r="AC84" s="341"/>
      <c r="AI84" s="341"/>
      <c r="AO84" s="341"/>
      <c r="AU84" s="341"/>
      <c r="BA84" s="341"/>
      <c r="BG84" s="341"/>
      <c r="BS84" s="341"/>
      <c r="BY84" s="341"/>
    </row>
    <row r="85" spans="1:77" s="12" customFormat="1" x14ac:dyDescent="0.25">
      <c r="A85" s="330"/>
      <c r="B85" s="2"/>
      <c r="C85" s="2"/>
      <c r="D85" s="2"/>
      <c r="E85" s="63"/>
      <c r="F85" s="73"/>
      <c r="G85" s="53"/>
      <c r="W85" s="341"/>
      <c r="AC85" s="341"/>
      <c r="AI85" s="341"/>
      <c r="AO85" s="341"/>
      <c r="AU85" s="341"/>
      <c r="BA85" s="341"/>
      <c r="BG85" s="341"/>
      <c r="BS85" s="341"/>
      <c r="BY85" s="341"/>
    </row>
    <row r="86" spans="1:77" s="12" customFormat="1" x14ac:dyDescent="0.25">
      <c r="A86" s="330"/>
      <c r="B86" s="2"/>
      <c r="C86" s="2"/>
      <c r="D86" s="2"/>
      <c r="E86" s="63"/>
      <c r="F86" s="73"/>
      <c r="G86" s="53"/>
      <c r="W86" s="341"/>
      <c r="AC86" s="341"/>
      <c r="AI86" s="341"/>
      <c r="AO86" s="341"/>
      <c r="AU86" s="341"/>
      <c r="BA86" s="341"/>
      <c r="BG86" s="341"/>
      <c r="BS86" s="341"/>
      <c r="BY86" s="341"/>
    </row>
    <row r="87" spans="1:77" s="12" customFormat="1" x14ac:dyDescent="0.25">
      <c r="A87" s="330"/>
      <c r="B87" s="2"/>
      <c r="C87" s="2"/>
      <c r="D87" s="2"/>
      <c r="E87" s="63"/>
      <c r="F87" s="73"/>
      <c r="G87" s="53"/>
      <c r="W87" s="341"/>
      <c r="AC87" s="341"/>
      <c r="AI87" s="341"/>
      <c r="AO87" s="341"/>
      <c r="AU87" s="341"/>
      <c r="BA87" s="341"/>
      <c r="BG87" s="341"/>
      <c r="BS87" s="341"/>
      <c r="BY87" s="341"/>
    </row>
    <row r="88" spans="1:77" s="12" customFormat="1" x14ac:dyDescent="0.25">
      <c r="A88" s="330"/>
      <c r="B88" s="2"/>
      <c r="C88" s="2"/>
      <c r="D88" s="2"/>
      <c r="E88" s="63"/>
      <c r="F88" s="73"/>
      <c r="G88" s="53"/>
      <c r="W88" s="341"/>
      <c r="AC88" s="341"/>
      <c r="AI88" s="341"/>
      <c r="AO88" s="341"/>
      <c r="AU88" s="341"/>
      <c r="BA88" s="341"/>
      <c r="BG88" s="341"/>
      <c r="BS88" s="341"/>
      <c r="BY88" s="341"/>
    </row>
    <row r="89" spans="1:77" s="12" customFormat="1" x14ac:dyDescent="0.25">
      <c r="A89" s="330"/>
      <c r="B89" s="2"/>
      <c r="C89" s="2"/>
      <c r="D89" s="2"/>
      <c r="E89" s="63"/>
      <c r="F89" s="73"/>
      <c r="G89" s="53"/>
      <c r="W89" s="341"/>
      <c r="AC89" s="341"/>
      <c r="AI89" s="341"/>
      <c r="AO89" s="341"/>
      <c r="AU89" s="341"/>
      <c r="BA89" s="341"/>
      <c r="BG89" s="341"/>
      <c r="BS89" s="341"/>
      <c r="BY89" s="341"/>
    </row>
    <row r="90" spans="1:77" s="12" customFormat="1" x14ac:dyDescent="0.25">
      <c r="A90" s="330"/>
      <c r="B90" s="2"/>
      <c r="C90" s="2"/>
      <c r="D90" s="2"/>
      <c r="E90" s="63"/>
      <c r="F90" s="73"/>
      <c r="G90" s="53"/>
      <c r="W90" s="341"/>
      <c r="AC90" s="341"/>
      <c r="AI90" s="341"/>
      <c r="AO90" s="341"/>
      <c r="AU90" s="341"/>
      <c r="BA90" s="341"/>
      <c r="BG90" s="341"/>
      <c r="BS90" s="341"/>
      <c r="BY90" s="341"/>
    </row>
    <row r="91" spans="1:77" s="12" customFormat="1" x14ac:dyDescent="0.25">
      <c r="A91" s="330"/>
      <c r="B91" s="2"/>
      <c r="C91" s="2"/>
      <c r="D91" s="2"/>
      <c r="E91" s="63"/>
      <c r="F91" s="73"/>
      <c r="G91" s="53"/>
      <c r="W91" s="341"/>
      <c r="AC91" s="341"/>
      <c r="AI91" s="341"/>
      <c r="AO91" s="341"/>
      <c r="AU91" s="341"/>
      <c r="BA91" s="341"/>
      <c r="BG91" s="341"/>
      <c r="BS91" s="341"/>
      <c r="BY91" s="341"/>
    </row>
    <row r="92" spans="1:77" s="12" customFormat="1" x14ac:dyDescent="0.25">
      <c r="A92" s="330"/>
      <c r="B92" s="2"/>
      <c r="C92" s="2"/>
      <c r="D92" s="2"/>
      <c r="E92" s="63"/>
      <c r="F92" s="73"/>
      <c r="G92" s="53"/>
      <c r="W92" s="341"/>
      <c r="AC92" s="341"/>
      <c r="AI92" s="341"/>
      <c r="AO92" s="341"/>
      <c r="AU92" s="341"/>
      <c r="BA92" s="341"/>
      <c r="BG92" s="341"/>
      <c r="BS92" s="341"/>
      <c r="BY92" s="341"/>
    </row>
    <row r="93" spans="1:77" s="12" customFormat="1" x14ac:dyDescent="0.25">
      <c r="A93" s="330"/>
      <c r="B93" s="2"/>
      <c r="C93" s="2"/>
      <c r="D93" s="2"/>
      <c r="E93" s="63"/>
      <c r="F93" s="73"/>
      <c r="G93" s="53"/>
      <c r="W93" s="341"/>
      <c r="AC93" s="341"/>
      <c r="AI93" s="341"/>
      <c r="AO93" s="341"/>
      <c r="AU93" s="341"/>
      <c r="BA93" s="341"/>
      <c r="BG93" s="341"/>
      <c r="BS93" s="341"/>
      <c r="BY93" s="341"/>
    </row>
  </sheetData>
  <conditionalFormatting sqref="CA27:CA34">
    <cfRule type="timePeriod" dxfId="3" priority="1" timePeriod="lastMonth">
      <formula>AND(MONTH(CA27)=MONTH(EDATE(TODAY(),0-1)),YEAR(CA27)=YEAR(EDATE(TODAY(),0-1)))</formula>
    </cfRule>
  </conditionalFormatting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CB50-A871-4C65-ADEA-0C96DB7868EA}">
  <sheetPr>
    <pageSetUpPr fitToPage="1"/>
  </sheetPr>
  <dimension ref="A1:ADP96"/>
  <sheetViews>
    <sheetView workbookViewId="0">
      <pane xSplit="5" ySplit="3" topLeftCell="BP4" activePane="bottomRight" state="frozen"/>
      <selection pane="topRight" activeCell="F1" sqref="F1"/>
      <selection pane="bottomLeft" activeCell="A4" sqref="A4"/>
      <selection pane="bottomRight" activeCell="BX32" sqref="BX32"/>
    </sheetView>
  </sheetViews>
  <sheetFormatPr baseColWidth="10" defaultRowHeight="15" x14ac:dyDescent="0.25"/>
  <cols>
    <col min="1" max="1" width="13.75" style="330" customWidth="1"/>
    <col min="2" max="2" width="9.375" style="2" customWidth="1"/>
    <col min="3" max="4" width="7.5" style="2" customWidth="1"/>
    <col min="5" max="5" width="11" style="2" customWidth="1"/>
    <col min="6" max="21" width="11" style="12" customWidth="1"/>
    <col min="22" max="22" width="13" style="12" customWidth="1"/>
    <col min="23" max="76" width="11" style="12" customWidth="1"/>
    <col min="77" max="77" width="11.125" style="12" customWidth="1"/>
    <col min="78" max="796" width="11" style="12" customWidth="1"/>
    <col min="797" max="797" width="11" style="2" customWidth="1"/>
    <col min="798" max="16384" width="11" style="2"/>
  </cols>
  <sheetData>
    <row r="1" spans="1:77" ht="24" thickBot="1" x14ac:dyDescent="0.3">
      <c r="A1" s="1" t="s">
        <v>38</v>
      </c>
      <c r="B1" s="96">
        <v>0.6</v>
      </c>
      <c r="F1" s="1" t="s">
        <v>38</v>
      </c>
      <c r="L1" s="1" t="s">
        <v>38</v>
      </c>
      <c r="R1" s="1" t="s">
        <v>38</v>
      </c>
      <c r="X1" s="1" t="s">
        <v>38</v>
      </c>
      <c r="AD1" s="1" t="s">
        <v>38</v>
      </c>
      <c r="AJ1" s="1" t="s">
        <v>38</v>
      </c>
      <c r="AP1" s="1" t="s">
        <v>38</v>
      </c>
      <c r="AQ1" s="1"/>
      <c r="AV1" s="1" t="s">
        <v>38</v>
      </c>
      <c r="BB1" s="1" t="s">
        <v>38</v>
      </c>
      <c r="BH1" s="1" t="s">
        <v>38</v>
      </c>
      <c r="BN1" s="1" t="s">
        <v>38</v>
      </c>
    </row>
    <row r="2" spans="1:77" s="12" customFormat="1" ht="19.5" thickBot="1" x14ac:dyDescent="0.35">
      <c r="A2" s="324" t="s">
        <v>51</v>
      </c>
      <c r="C2" s="2"/>
      <c r="D2" s="2"/>
      <c r="E2" s="2"/>
      <c r="F2" s="24" t="s">
        <v>24</v>
      </c>
      <c r="G2" s="25" t="s">
        <v>25</v>
      </c>
      <c r="H2" s="25"/>
      <c r="I2" s="25"/>
      <c r="J2" s="26"/>
      <c r="K2" s="27"/>
      <c r="L2" s="24" t="s">
        <v>24</v>
      </c>
      <c r="M2" s="25" t="s">
        <v>44</v>
      </c>
      <c r="N2" s="25"/>
      <c r="O2" s="25"/>
      <c r="P2" s="26"/>
      <c r="Q2" s="27"/>
      <c r="R2" s="24" t="s">
        <v>24</v>
      </c>
      <c r="S2" s="25" t="s">
        <v>9</v>
      </c>
      <c r="T2" s="25"/>
      <c r="U2" s="25"/>
      <c r="V2" s="26"/>
      <c r="W2" s="27"/>
      <c r="X2" s="172" t="s">
        <v>24</v>
      </c>
      <c r="Y2" s="173" t="s">
        <v>1</v>
      </c>
      <c r="Z2" s="173"/>
      <c r="AA2" s="173"/>
      <c r="AB2" s="174"/>
      <c r="AC2" s="175"/>
      <c r="AD2" s="207" t="s">
        <v>24</v>
      </c>
      <c r="AE2" s="208" t="s">
        <v>2</v>
      </c>
      <c r="AF2" s="208"/>
      <c r="AG2" s="208"/>
      <c r="AH2" s="209"/>
      <c r="AI2" s="210"/>
      <c r="AJ2" s="207" t="s">
        <v>24</v>
      </c>
      <c r="AK2" s="208" t="s">
        <v>85</v>
      </c>
      <c r="AL2" s="208"/>
      <c r="AM2" s="208"/>
      <c r="AN2" s="209"/>
      <c r="AO2" s="210"/>
      <c r="AP2" s="207" t="s">
        <v>24</v>
      </c>
      <c r="AQ2" s="208" t="s">
        <v>3</v>
      </c>
      <c r="AR2" s="208"/>
      <c r="AS2" s="208"/>
      <c r="AT2" s="209"/>
      <c r="AU2" s="210"/>
      <c r="AV2" s="207" t="s">
        <v>24</v>
      </c>
      <c r="AW2" s="208" t="s">
        <v>105</v>
      </c>
      <c r="AX2" s="208"/>
      <c r="AY2" s="208"/>
      <c r="AZ2" s="209"/>
      <c r="BA2" s="210"/>
      <c r="BB2" s="207" t="s">
        <v>24</v>
      </c>
      <c r="BC2" s="208" t="s">
        <v>116</v>
      </c>
      <c r="BD2" s="208"/>
      <c r="BE2" s="208"/>
      <c r="BF2" s="209"/>
      <c r="BG2" s="210"/>
      <c r="BH2" s="207" t="s">
        <v>24</v>
      </c>
      <c r="BI2" s="208" t="s">
        <v>123</v>
      </c>
      <c r="BJ2" s="208"/>
      <c r="BK2" s="208"/>
      <c r="BL2" s="209"/>
      <c r="BM2" s="210"/>
      <c r="BN2" s="285" t="s">
        <v>24</v>
      </c>
      <c r="BO2" s="286" t="s">
        <v>152</v>
      </c>
      <c r="BP2" s="286"/>
      <c r="BQ2" s="286"/>
      <c r="BR2" s="287"/>
      <c r="BS2" s="288"/>
      <c r="BT2" s="285" t="s">
        <v>24</v>
      </c>
      <c r="BU2" s="286" t="s">
        <v>160</v>
      </c>
      <c r="BV2" s="286"/>
      <c r="BW2" s="286"/>
      <c r="BX2" s="287"/>
      <c r="BY2" s="288"/>
    </row>
    <row r="3" spans="1:77" s="12" customFormat="1" ht="15.75" thickBot="1" x14ac:dyDescent="0.3">
      <c r="A3" s="325"/>
      <c r="B3" s="9" t="s">
        <v>4</v>
      </c>
      <c r="C3" s="10" t="s">
        <v>5</v>
      </c>
      <c r="D3" s="11" t="s">
        <v>6</v>
      </c>
      <c r="E3" s="2"/>
      <c r="F3" s="28" t="s">
        <v>26</v>
      </c>
      <c r="G3" s="29" t="s">
        <v>34</v>
      </c>
      <c r="H3" s="30" t="s">
        <v>27</v>
      </c>
      <c r="I3" s="31" t="s">
        <v>28</v>
      </c>
      <c r="J3" s="32" t="s">
        <v>29</v>
      </c>
      <c r="K3" s="33" t="s">
        <v>30</v>
      </c>
      <c r="L3" s="28" t="s">
        <v>26</v>
      </c>
      <c r="M3" s="29" t="s">
        <v>34</v>
      </c>
      <c r="N3" s="30" t="s">
        <v>27</v>
      </c>
      <c r="O3" s="31" t="s">
        <v>28</v>
      </c>
      <c r="P3" s="32" t="s">
        <v>29</v>
      </c>
      <c r="Q3" s="33" t="s">
        <v>30</v>
      </c>
      <c r="R3" s="28" t="s">
        <v>26</v>
      </c>
      <c r="S3" s="29" t="s">
        <v>34</v>
      </c>
      <c r="T3" s="30" t="s">
        <v>27</v>
      </c>
      <c r="U3" s="31" t="s">
        <v>28</v>
      </c>
      <c r="V3" s="32" t="s">
        <v>29</v>
      </c>
      <c r="W3" s="33" t="s">
        <v>30</v>
      </c>
      <c r="X3" s="176" t="s">
        <v>26</v>
      </c>
      <c r="Y3" s="177" t="s">
        <v>34</v>
      </c>
      <c r="Z3" s="178" t="s">
        <v>27</v>
      </c>
      <c r="AA3" s="179" t="s">
        <v>28</v>
      </c>
      <c r="AB3" s="180" t="s">
        <v>29</v>
      </c>
      <c r="AC3" s="181" t="s">
        <v>30</v>
      </c>
      <c r="AD3" s="211" t="s">
        <v>26</v>
      </c>
      <c r="AE3" s="212" t="s">
        <v>34</v>
      </c>
      <c r="AF3" s="213" t="s">
        <v>27</v>
      </c>
      <c r="AG3" s="214" t="s">
        <v>28</v>
      </c>
      <c r="AH3" s="215" t="s">
        <v>29</v>
      </c>
      <c r="AI3" s="216" t="s">
        <v>30</v>
      </c>
      <c r="AJ3" s="211" t="s">
        <v>26</v>
      </c>
      <c r="AK3" s="212" t="s">
        <v>34</v>
      </c>
      <c r="AL3" s="213" t="s">
        <v>27</v>
      </c>
      <c r="AM3" s="214" t="s">
        <v>28</v>
      </c>
      <c r="AN3" s="215" t="s">
        <v>29</v>
      </c>
      <c r="AO3" s="216" t="s">
        <v>30</v>
      </c>
      <c r="AP3" s="211" t="s">
        <v>26</v>
      </c>
      <c r="AQ3" s="212" t="s">
        <v>34</v>
      </c>
      <c r="AR3" s="213" t="s">
        <v>27</v>
      </c>
      <c r="AS3" s="214" t="s">
        <v>28</v>
      </c>
      <c r="AT3" s="215" t="s">
        <v>29</v>
      </c>
      <c r="AU3" s="216" t="s">
        <v>30</v>
      </c>
      <c r="AV3" s="211" t="s">
        <v>26</v>
      </c>
      <c r="AW3" s="212" t="s">
        <v>34</v>
      </c>
      <c r="AX3" s="213" t="s">
        <v>27</v>
      </c>
      <c r="AY3" s="214" t="s">
        <v>28</v>
      </c>
      <c r="AZ3" s="215" t="s">
        <v>29</v>
      </c>
      <c r="BA3" s="216" t="s">
        <v>30</v>
      </c>
      <c r="BB3" s="211" t="s">
        <v>26</v>
      </c>
      <c r="BC3" s="212" t="s">
        <v>34</v>
      </c>
      <c r="BD3" s="213" t="s">
        <v>27</v>
      </c>
      <c r="BE3" s="214" t="s">
        <v>28</v>
      </c>
      <c r="BF3" s="215" t="s">
        <v>29</v>
      </c>
      <c r="BG3" s="216" t="s">
        <v>30</v>
      </c>
      <c r="BH3" s="211" t="s">
        <v>26</v>
      </c>
      <c r="BI3" s="212" t="s">
        <v>34</v>
      </c>
      <c r="BJ3" s="213" t="s">
        <v>27</v>
      </c>
      <c r="BK3" s="214" t="s">
        <v>28</v>
      </c>
      <c r="BL3" s="215" t="s">
        <v>29</v>
      </c>
      <c r="BM3" s="216" t="s">
        <v>30</v>
      </c>
      <c r="BN3" s="289" t="s">
        <v>26</v>
      </c>
      <c r="BO3" s="290" t="s">
        <v>34</v>
      </c>
      <c r="BP3" s="291" t="s">
        <v>27</v>
      </c>
      <c r="BQ3" s="292" t="s">
        <v>28</v>
      </c>
      <c r="BR3" s="293" t="s">
        <v>29</v>
      </c>
      <c r="BS3" s="294" t="s">
        <v>30</v>
      </c>
      <c r="BT3" s="289" t="s">
        <v>26</v>
      </c>
      <c r="BU3" s="290" t="s">
        <v>34</v>
      </c>
      <c r="BV3" s="291" t="s">
        <v>27</v>
      </c>
      <c r="BW3" s="292" t="s">
        <v>28</v>
      </c>
      <c r="BX3" s="293" t="s">
        <v>29</v>
      </c>
      <c r="BY3" s="294" t="s">
        <v>30</v>
      </c>
    </row>
    <row r="4" spans="1:77" s="12" customFormat="1" x14ac:dyDescent="0.25">
      <c r="A4" s="322" t="s">
        <v>39</v>
      </c>
      <c r="B4" s="50"/>
      <c r="C4" s="13"/>
      <c r="D4" s="13">
        <v>0</v>
      </c>
      <c r="E4" s="2"/>
      <c r="F4" s="34">
        <v>44197</v>
      </c>
      <c r="G4" s="35"/>
      <c r="H4" s="36"/>
      <c r="I4" s="36"/>
      <c r="J4" s="37"/>
      <c r="K4" s="38" t="s">
        <v>31</v>
      </c>
      <c r="L4" s="34">
        <v>44228</v>
      </c>
      <c r="M4" s="55">
        <v>0.32291666666666669</v>
      </c>
      <c r="N4" s="94">
        <v>0.51388888888888895</v>
      </c>
      <c r="O4" s="36"/>
      <c r="P4" s="37">
        <f t="shared" ref="P4:P8" si="0">N4-M4-O4</f>
        <v>0.19097222222222227</v>
      </c>
      <c r="Q4" s="42"/>
      <c r="R4" s="34">
        <v>44256</v>
      </c>
      <c r="S4" s="55">
        <v>0.32291666666666669</v>
      </c>
      <c r="T4" s="56">
        <v>0.5</v>
      </c>
      <c r="U4" s="36"/>
      <c r="V4" s="37">
        <f t="shared" ref="V4:V8" si="1">T4-S4-U4</f>
        <v>0.17708333333333331</v>
      </c>
      <c r="W4" s="42"/>
      <c r="X4" s="182">
        <v>44287</v>
      </c>
      <c r="Y4" s="197">
        <v>0.32291666666666669</v>
      </c>
      <c r="Z4" s="198">
        <v>0.5</v>
      </c>
      <c r="AA4" s="183"/>
      <c r="AB4" s="184">
        <f>Z4-Y4-AA4</f>
        <v>0.17708333333333331</v>
      </c>
      <c r="AC4" s="189"/>
      <c r="AD4" s="217">
        <v>44317</v>
      </c>
      <c r="AE4" s="222"/>
      <c r="AF4" s="223"/>
      <c r="AG4" s="223"/>
      <c r="AH4" s="224"/>
      <c r="AI4" s="225"/>
      <c r="AJ4" s="217">
        <v>44348</v>
      </c>
      <c r="AK4" s="94">
        <v>0.3125</v>
      </c>
      <c r="AL4" s="56">
        <v>0.5</v>
      </c>
      <c r="AM4" s="183"/>
      <c r="AN4" s="219">
        <f t="shared" ref="AN4:AN7" si="2">AL4-AK4-AM4</f>
        <v>0.1875</v>
      </c>
      <c r="AO4" s="220"/>
      <c r="AP4" s="217">
        <v>44378</v>
      </c>
      <c r="AQ4" s="55">
        <v>0.32291666666666669</v>
      </c>
      <c r="AR4" s="94">
        <v>0.52083333333333337</v>
      </c>
      <c r="AS4" s="183"/>
      <c r="AT4" s="219">
        <f t="shared" ref="AT4:AT5" si="3">AR4-AQ4-AS4</f>
        <v>0.19791666666666669</v>
      </c>
      <c r="AU4" s="220"/>
      <c r="AV4" s="217">
        <v>44409</v>
      </c>
      <c r="AW4" s="222"/>
      <c r="AX4" s="223"/>
      <c r="AY4" s="223"/>
      <c r="AZ4" s="224"/>
      <c r="BA4" s="225"/>
      <c r="BB4" s="217">
        <v>44440</v>
      </c>
      <c r="BC4" s="94">
        <v>0.34375</v>
      </c>
      <c r="BD4" s="94">
        <v>0.5</v>
      </c>
      <c r="BE4" s="183"/>
      <c r="BF4" s="219">
        <f t="shared" ref="BF4:BF6" si="4">BD4-BC4-BE4</f>
        <v>0.15625</v>
      </c>
      <c r="BG4" s="220"/>
      <c r="BH4" s="217">
        <v>44470</v>
      </c>
      <c r="BI4" s="55">
        <v>0.32291666666666669</v>
      </c>
      <c r="BJ4" s="56">
        <v>0.5</v>
      </c>
      <c r="BK4" s="183"/>
      <c r="BL4" s="219">
        <f t="shared" ref="BL4" si="5">BJ4-BI4-BK4</f>
        <v>0.17708333333333331</v>
      </c>
      <c r="BM4" s="220"/>
      <c r="BN4" s="309">
        <v>44501</v>
      </c>
      <c r="BO4" s="55">
        <v>0.32291666666666669</v>
      </c>
      <c r="BP4" s="56">
        <v>0.5</v>
      </c>
      <c r="BQ4" s="183"/>
      <c r="BR4" s="297">
        <f t="shared" ref="BR4:BR8" si="6">BP4-BO4-BQ4</f>
        <v>0.17708333333333331</v>
      </c>
      <c r="BS4" s="220"/>
      <c r="BT4" s="314">
        <v>44531</v>
      </c>
      <c r="BU4" s="55">
        <v>0.32291666666666669</v>
      </c>
      <c r="BV4" s="94">
        <v>0.69444444444444453</v>
      </c>
      <c r="BW4" s="92">
        <v>3.125E-2</v>
      </c>
      <c r="BX4" s="297">
        <f t="shared" ref="BX4:BX6" si="7">BV4-BU4-BW4</f>
        <v>0.34027777777777785</v>
      </c>
      <c r="BY4" s="220"/>
    </row>
    <row r="5" spans="1:77" s="12" customFormat="1" ht="15.75" thickBot="1" x14ac:dyDescent="0.3">
      <c r="A5" s="322"/>
      <c r="B5" s="13"/>
      <c r="C5" s="13"/>
      <c r="D5" s="13"/>
      <c r="E5" s="2"/>
      <c r="F5" s="34">
        <v>44198</v>
      </c>
      <c r="G5" s="39"/>
      <c r="H5" s="40"/>
      <c r="I5" s="40"/>
      <c r="J5" s="41"/>
      <c r="K5" s="49"/>
      <c r="L5" s="34">
        <v>44229</v>
      </c>
      <c r="M5" s="94">
        <v>0.3125</v>
      </c>
      <c r="N5" s="56">
        <v>0.5</v>
      </c>
      <c r="O5" s="36"/>
      <c r="P5" s="37">
        <f t="shared" si="0"/>
        <v>0.1875</v>
      </c>
      <c r="Q5" s="42"/>
      <c r="R5" s="34">
        <v>44257</v>
      </c>
      <c r="S5" s="94">
        <v>0.3125</v>
      </c>
      <c r="T5" s="56">
        <v>0.5</v>
      </c>
      <c r="U5" s="36"/>
      <c r="V5" s="37">
        <f t="shared" si="1"/>
        <v>0.1875</v>
      </c>
      <c r="W5" s="42"/>
      <c r="X5" s="182">
        <v>44288</v>
      </c>
      <c r="Y5" s="197"/>
      <c r="Z5" s="198"/>
      <c r="AA5" s="183"/>
      <c r="AB5" s="184"/>
      <c r="AC5" s="196" t="s">
        <v>31</v>
      </c>
      <c r="AD5" s="217">
        <v>44318</v>
      </c>
      <c r="AE5" s="222"/>
      <c r="AF5" s="223"/>
      <c r="AG5" s="223"/>
      <c r="AH5" s="224"/>
      <c r="AI5" s="225"/>
      <c r="AJ5" s="217">
        <v>44349</v>
      </c>
      <c r="AK5" s="55">
        <v>0.32291666666666669</v>
      </c>
      <c r="AL5" s="56">
        <v>0.71875</v>
      </c>
      <c r="AM5" s="183">
        <v>4.1666666666666664E-2</v>
      </c>
      <c r="AN5" s="219">
        <f t="shared" si="2"/>
        <v>0.35416666666666663</v>
      </c>
      <c r="AO5" s="220"/>
      <c r="AP5" s="217">
        <v>44379</v>
      </c>
      <c r="AQ5" s="55">
        <v>0.32291666666666669</v>
      </c>
      <c r="AR5" s="94">
        <v>0.51388888888888895</v>
      </c>
      <c r="AS5" s="183"/>
      <c r="AT5" s="219">
        <f t="shared" si="3"/>
        <v>0.19097222222222227</v>
      </c>
      <c r="AU5" s="220"/>
      <c r="AV5" s="217">
        <v>44410</v>
      </c>
      <c r="AW5" s="55">
        <v>0.32291666666666669</v>
      </c>
      <c r="AX5" s="94">
        <v>0.53819444444444442</v>
      </c>
      <c r="AY5" s="183"/>
      <c r="AZ5" s="219">
        <f t="shared" ref="AZ5:AZ9" si="8">AX5-AW5-AY5</f>
        <v>0.21527777777777773</v>
      </c>
      <c r="BA5" s="220"/>
      <c r="BB5" s="217">
        <v>44441</v>
      </c>
      <c r="BC5" s="94">
        <v>0.33333333333333331</v>
      </c>
      <c r="BD5" s="56">
        <v>0.5</v>
      </c>
      <c r="BE5" s="183"/>
      <c r="BF5" s="219">
        <f t="shared" si="4"/>
        <v>0.16666666666666669</v>
      </c>
      <c r="BG5" s="220"/>
      <c r="BH5" s="217">
        <v>44471</v>
      </c>
      <c r="BI5" s="222"/>
      <c r="BJ5" s="223"/>
      <c r="BK5" s="223"/>
      <c r="BL5" s="224"/>
      <c r="BM5" s="225"/>
      <c r="BN5" s="309">
        <v>44502</v>
      </c>
      <c r="BO5" s="55">
        <v>0.32291666666666669</v>
      </c>
      <c r="BP5" s="56">
        <v>0.5</v>
      </c>
      <c r="BQ5" s="183"/>
      <c r="BR5" s="297">
        <f t="shared" si="6"/>
        <v>0.17708333333333331</v>
      </c>
      <c r="BS5" s="220"/>
      <c r="BT5" s="314">
        <v>44532</v>
      </c>
      <c r="BU5" s="55">
        <v>0.32291666666666669</v>
      </c>
      <c r="BV5" s="94">
        <v>0.51388888888888895</v>
      </c>
      <c r="BW5" s="183"/>
      <c r="BX5" s="297">
        <f t="shared" si="7"/>
        <v>0.19097222222222227</v>
      </c>
      <c r="BY5" s="220"/>
    </row>
    <row r="6" spans="1:77" s="12" customFormat="1" x14ac:dyDescent="0.25">
      <c r="A6" s="327" t="s">
        <v>7</v>
      </c>
      <c r="B6" s="14">
        <v>102</v>
      </c>
      <c r="C6" s="15">
        <v>103.75</v>
      </c>
      <c r="D6" s="15">
        <f>C6-B6</f>
        <v>1.75</v>
      </c>
      <c r="E6" s="2"/>
      <c r="F6" s="34">
        <v>44199</v>
      </c>
      <c r="G6" s="39"/>
      <c r="H6" s="40"/>
      <c r="I6" s="40"/>
      <c r="J6" s="41"/>
      <c r="K6" s="49"/>
      <c r="L6" s="34">
        <v>44230</v>
      </c>
      <c r="M6" s="55">
        <v>0.32291666666666669</v>
      </c>
      <c r="N6" s="94">
        <v>0.69097222222222221</v>
      </c>
      <c r="O6" s="36">
        <v>4.1666666666666664E-2</v>
      </c>
      <c r="P6" s="37">
        <f t="shared" si="0"/>
        <v>0.32638888888888884</v>
      </c>
      <c r="Q6" s="42"/>
      <c r="R6" s="34">
        <v>44258</v>
      </c>
      <c r="S6" s="55">
        <v>0.32291666666666669</v>
      </c>
      <c r="T6" s="94">
        <v>0.69097222222222221</v>
      </c>
      <c r="U6" s="36">
        <v>4.1666666666666664E-2</v>
      </c>
      <c r="V6" s="37">
        <f t="shared" si="1"/>
        <v>0.32638888888888884</v>
      </c>
      <c r="W6" s="42"/>
      <c r="X6" s="182">
        <v>44289</v>
      </c>
      <c r="Y6" s="185"/>
      <c r="Z6" s="188"/>
      <c r="AA6" s="188"/>
      <c r="AB6" s="186"/>
      <c r="AC6" s="187"/>
      <c r="AD6" s="217">
        <v>44319</v>
      </c>
      <c r="AE6" s="55">
        <v>0.32291666666666669</v>
      </c>
      <c r="AF6" s="94">
        <v>0.50694444444444442</v>
      </c>
      <c r="AG6" s="183"/>
      <c r="AH6" s="219">
        <f t="shared" ref="AH6:AH10" si="9">AF6-AE6-AG6</f>
        <v>0.18402777777777773</v>
      </c>
      <c r="AI6" s="220"/>
      <c r="AJ6" s="217">
        <v>44350</v>
      </c>
      <c r="AK6" s="55">
        <v>0.32291666666666669</v>
      </c>
      <c r="AL6" s="56">
        <v>0.5</v>
      </c>
      <c r="AM6" s="183"/>
      <c r="AN6" s="219">
        <f t="shared" si="2"/>
        <v>0.17708333333333331</v>
      </c>
      <c r="AO6" s="220"/>
      <c r="AP6" s="217">
        <v>44380</v>
      </c>
      <c r="AQ6" s="222"/>
      <c r="AR6" s="223"/>
      <c r="AS6" s="223"/>
      <c r="AT6" s="224"/>
      <c r="AU6" s="225"/>
      <c r="AV6" s="217">
        <v>44411</v>
      </c>
      <c r="AW6" s="94">
        <v>0.3125</v>
      </c>
      <c r="AX6" s="56">
        <v>0.5</v>
      </c>
      <c r="AY6" s="183"/>
      <c r="AZ6" s="219">
        <f t="shared" si="8"/>
        <v>0.1875</v>
      </c>
      <c r="BA6" s="220"/>
      <c r="BB6" s="217">
        <v>44442</v>
      </c>
      <c r="BC6" s="94">
        <v>0.33333333333333331</v>
      </c>
      <c r="BD6" s="94">
        <v>0.50347222222222221</v>
      </c>
      <c r="BE6" s="183"/>
      <c r="BF6" s="219">
        <f t="shared" si="4"/>
        <v>0.1701388888888889</v>
      </c>
      <c r="BG6" s="220"/>
      <c r="BH6" s="217">
        <v>44472</v>
      </c>
      <c r="BI6" s="222"/>
      <c r="BJ6" s="223"/>
      <c r="BK6" s="223"/>
      <c r="BL6" s="224"/>
      <c r="BM6" s="225"/>
      <c r="BN6" s="309">
        <v>44503</v>
      </c>
      <c r="BO6" s="55">
        <v>0.32291666666666669</v>
      </c>
      <c r="BP6" s="94">
        <v>0.70833333333333337</v>
      </c>
      <c r="BQ6" s="183">
        <v>4.1666666666666664E-2</v>
      </c>
      <c r="BR6" s="297">
        <f t="shared" si="6"/>
        <v>0.34375</v>
      </c>
      <c r="BS6" s="220"/>
      <c r="BT6" s="314">
        <v>44533</v>
      </c>
      <c r="BU6" s="55">
        <v>0.32291666666666669</v>
      </c>
      <c r="BV6" s="94">
        <v>0.52083333333333337</v>
      </c>
      <c r="BW6" s="183"/>
      <c r="BX6" s="297">
        <f t="shared" si="7"/>
        <v>0.19791666666666669</v>
      </c>
      <c r="BY6" s="220"/>
    </row>
    <row r="7" spans="1:77" s="12" customFormat="1" x14ac:dyDescent="0.25">
      <c r="A7" s="328" t="s">
        <v>8</v>
      </c>
      <c r="B7" s="14">
        <v>102</v>
      </c>
      <c r="C7" s="15">
        <v>103.5</v>
      </c>
      <c r="D7" s="15">
        <f t="shared" ref="D7:D9" si="10">C7-B7</f>
        <v>1.5</v>
      </c>
      <c r="E7" s="2"/>
      <c r="F7" s="34">
        <v>44200</v>
      </c>
      <c r="G7" s="55">
        <v>0.32291666666666669</v>
      </c>
      <c r="H7" s="56">
        <v>0.5</v>
      </c>
      <c r="I7" s="36"/>
      <c r="J7" s="37">
        <f t="shared" ref="J7:J11" si="11">H7-G7-I7</f>
        <v>0.17708333333333331</v>
      </c>
      <c r="K7" s="42"/>
      <c r="L7" s="34">
        <v>44231</v>
      </c>
      <c r="M7" s="55">
        <v>0.32291666666666669</v>
      </c>
      <c r="N7" s="56">
        <v>0.5</v>
      </c>
      <c r="O7" s="36"/>
      <c r="P7" s="37">
        <f t="shared" si="0"/>
        <v>0.17708333333333331</v>
      </c>
      <c r="Q7" s="42"/>
      <c r="R7" s="34">
        <v>44259</v>
      </c>
      <c r="S7" s="55">
        <v>0.32291666666666669</v>
      </c>
      <c r="T7" s="56">
        <v>0.5</v>
      </c>
      <c r="U7" s="36"/>
      <c r="V7" s="37">
        <f t="shared" si="1"/>
        <v>0.17708333333333331</v>
      </c>
      <c r="W7" s="42"/>
      <c r="X7" s="182">
        <v>44290</v>
      </c>
      <c r="Y7" s="185"/>
      <c r="Z7" s="188"/>
      <c r="AA7" s="188"/>
      <c r="AB7" s="186"/>
      <c r="AC7" s="187"/>
      <c r="AD7" s="217">
        <v>44320</v>
      </c>
      <c r="AE7" s="94">
        <v>0.3125</v>
      </c>
      <c r="AF7" s="94">
        <v>0.50694444444444442</v>
      </c>
      <c r="AG7" s="183"/>
      <c r="AH7" s="219">
        <f t="shared" si="9"/>
        <v>0.19444444444444442</v>
      </c>
      <c r="AI7" s="220"/>
      <c r="AJ7" s="217">
        <v>44351</v>
      </c>
      <c r="AK7" s="55">
        <v>0.32291666666666669</v>
      </c>
      <c r="AL7" s="56">
        <v>0.5</v>
      </c>
      <c r="AM7" s="183"/>
      <c r="AN7" s="219">
        <f t="shared" si="2"/>
        <v>0.17708333333333331</v>
      </c>
      <c r="AO7" s="220"/>
      <c r="AP7" s="217">
        <v>44381</v>
      </c>
      <c r="AQ7" s="222"/>
      <c r="AR7" s="223"/>
      <c r="AS7" s="223"/>
      <c r="AT7" s="224"/>
      <c r="AU7" s="225"/>
      <c r="AV7" s="217">
        <v>44412</v>
      </c>
      <c r="AW7" s="55">
        <v>0.32291666666666669</v>
      </c>
      <c r="AX7" s="94">
        <v>0.71527777777777779</v>
      </c>
      <c r="AY7" s="183">
        <v>4.1666666666666664E-2</v>
      </c>
      <c r="AZ7" s="219">
        <f t="shared" si="8"/>
        <v>0.35069444444444442</v>
      </c>
      <c r="BA7" s="220"/>
      <c r="BB7" s="217">
        <v>44443</v>
      </c>
      <c r="BC7" s="222"/>
      <c r="BD7" s="223"/>
      <c r="BE7" s="223"/>
      <c r="BF7" s="224"/>
      <c r="BG7" s="225"/>
      <c r="BH7" s="217">
        <v>44473</v>
      </c>
      <c r="BI7" s="55">
        <v>0.32291666666666669</v>
      </c>
      <c r="BJ7" s="94">
        <v>0.50694444444444442</v>
      </c>
      <c r="BK7" s="183"/>
      <c r="BL7" s="219">
        <f t="shared" ref="BL7:BL11" si="12">BJ7-BI7-BK7</f>
        <v>0.18402777777777773</v>
      </c>
      <c r="BM7" s="220"/>
      <c r="BN7" s="309">
        <v>44504</v>
      </c>
      <c r="BO7" s="55">
        <v>0.32291666666666669</v>
      </c>
      <c r="BP7" s="94">
        <v>0.51388888888888895</v>
      </c>
      <c r="BQ7" s="183"/>
      <c r="BR7" s="297">
        <f t="shared" si="6"/>
        <v>0.19097222222222227</v>
      </c>
      <c r="BS7" s="220"/>
      <c r="BT7" s="314">
        <v>44534</v>
      </c>
      <c r="BU7" s="298"/>
      <c r="BV7" s="301"/>
      <c r="BW7" s="301"/>
      <c r="BX7" s="299"/>
      <c r="BY7" s="300"/>
    </row>
    <row r="8" spans="1:77" s="12" customFormat="1" x14ac:dyDescent="0.25">
      <c r="A8" s="328" t="s">
        <v>9</v>
      </c>
      <c r="B8" s="14">
        <v>119</v>
      </c>
      <c r="C8" s="15">
        <v>118.5</v>
      </c>
      <c r="D8" s="15">
        <f t="shared" si="10"/>
        <v>-0.5</v>
      </c>
      <c r="E8" s="2"/>
      <c r="F8" s="34">
        <v>44201</v>
      </c>
      <c r="G8" s="94">
        <v>0.3125</v>
      </c>
      <c r="H8" s="56">
        <v>0.5</v>
      </c>
      <c r="I8" s="36"/>
      <c r="J8" s="37">
        <f t="shared" si="11"/>
        <v>0.1875</v>
      </c>
      <c r="K8" s="42"/>
      <c r="L8" s="34">
        <v>44232</v>
      </c>
      <c r="M8" s="55">
        <v>0.32291666666666669</v>
      </c>
      <c r="N8" s="56">
        <v>0.5</v>
      </c>
      <c r="O8" s="36"/>
      <c r="P8" s="37">
        <f t="shared" si="0"/>
        <v>0.17708333333333331</v>
      </c>
      <c r="Q8" s="42"/>
      <c r="R8" s="34">
        <v>44260</v>
      </c>
      <c r="S8" s="55">
        <v>0.32291666666666669</v>
      </c>
      <c r="T8" s="56">
        <v>0.5</v>
      </c>
      <c r="U8" s="36"/>
      <c r="V8" s="37">
        <f t="shared" si="1"/>
        <v>0.17708333333333331</v>
      </c>
      <c r="W8" s="42"/>
      <c r="X8" s="182">
        <v>44291</v>
      </c>
      <c r="Y8" s="197"/>
      <c r="Z8" s="198"/>
      <c r="AA8" s="183"/>
      <c r="AB8" s="184"/>
      <c r="AC8" s="196" t="s">
        <v>31</v>
      </c>
      <c r="AD8" s="217">
        <v>44321</v>
      </c>
      <c r="AE8" s="55">
        <v>0.32291666666666669</v>
      </c>
      <c r="AF8" s="94">
        <v>0.69791666666666663</v>
      </c>
      <c r="AG8" s="183">
        <v>4.1666666666666664E-2</v>
      </c>
      <c r="AH8" s="219">
        <f t="shared" si="9"/>
        <v>0.33333333333333326</v>
      </c>
      <c r="AI8" s="220"/>
      <c r="AJ8" s="217">
        <v>44352</v>
      </c>
      <c r="AK8" s="222"/>
      <c r="AL8" s="223"/>
      <c r="AM8" s="223"/>
      <c r="AN8" s="224"/>
      <c r="AO8" s="225"/>
      <c r="AP8" s="217">
        <v>44382</v>
      </c>
      <c r="AQ8" s="55">
        <v>0.32291666666666669</v>
      </c>
      <c r="AR8" s="94">
        <v>0.51736111111111105</v>
      </c>
      <c r="AS8" s="183"/>
      <c r="AT8" s="219">
        <f t="shared" ref="AT8:AT12" si="13">AR8-AQ8-AS8</f>
        <v>0.19444444444444436</v>
      </c>
      <c r="AU8" s="220"/>
      <c r="AV8" s="217">
        <v>44413</v>
      </c>
      <c r="AW8" s="55">
        <v>0.32291666666666669</v>
      </c>
      <c r="AX8" s="94">
        <v>0.50347222222222221</v>
      </c>
      <c r="AY8" s="183"/>
      <c r="AZ8" s="219">
        <f t="shared" si="8"/>
        <v>0.18055555555555552</v>
      </c>
      <c r="BA8" s="220"/>
      <c r="BB8" s="217">
        <v>44444</v>
      </c>
      <c r="BC8" s="222"/>
      <c r="BD8" s="223"/>
      <c r="BE8" s="223"/>
      <c r="BF8" s="224"/>
      <c r="BG8" s="225"/>
      <c r="BH8" s="217">
        <v>44474</v>
      </c>
      <c r="BI8" s="55">
        <v>0.32291666666666669</v>
      </c>
      <c r="BJ8" s="56">
        <v>0.5</v>
      </c>
      <c r="BK8" s="183"/>
      <c r="BL8" s="219">
        <f t="shared" si="12"/>
        <v>0.17708333333333331</v>
      </c>
      <c r="BM8" s="220"/>
      <c r="BN8" s="309">
        <v>44505</v>
      </c>
      <c r="BO8" s="55">
        <v>0.32291666666666669</v>
      </c>
      <c r="BP8" s="94">
        <v>0.52083333333333337</v>
      </c>
      <c r="BQ8" s="183"/>
      <c r="BR8" s="297">
        <f t="shared" si="6"/>
        <v>0.19791666666666669</v>
      </c>
      <c r="BS8" s="220"/>
      <c r="BT8" s="314">
        <v>44535</v>
      </c>
      <c r="BU8" s="298"/>
      <c r="BV8" s="301"/>
      <c r="BW8" s="301"/>
      <c r="BX8" s="299"/>
      <c r="BY8" s="300"/>
    </row>
    <row r="9" spans="1:77" s="12" customFormat="1" x14ac:dyDescent="0.25">
      <c r="A9" s="328" t="s">
        <v>1</v>
      </c>
      <c r="B9" s="14">
        <v>102</v>
      </c>
      <c r="C9" s="16">
        <v>104</v>
      </c>
      <c r="D9" s="15">
        <f t="shared" si="10"/>
        <v>2</v>
      </c>
      <c r="E9" s="2"/>
      <c r="F9" s="34">
        <v>44202</v>
      </c>
      <c r="G9" s="55">
        <v>0.32291666666666669</v>
      </c>
      <c r="H9" s="94">
        <v>0.70833333333333337</v>
      </c>
      <c r="I9" s="36">
        <v>4.1666666666666664E-2</v>
      </c>
      <c r="J9" s="37">
        <f t="shared" si="11"/>
        <v>0.34375</v>
      </c>
      <c r="K9" s="42"/>
      <c r="L9" s="34">
        <v>44233</v>
      </c>
      <c r="M9" s="39"/>
      <c r="N9" s="40"/>
      <c r="O9" s="40"/>
      <c r="P9" s="41"/>
      <c r="Q9" s="49"/>
      <c r="R9" s="34">
        <v>44261</v>
      </c>
      <c r="S9" s="39"/>
      <c r="T9" s="40"/>
      <c r="U9" s="40"/>
      <c r="V9" s="41"/>
      <c r="W9" s="49"/>
      <c r="X9" s="182">
        <v>44292</v>
      </c>
      <c r="Y9" s="233">
        <v>0.3125</v>
      </c>
      <c r="Z9" s="233">
        <v>0.50694444444444442</v>
      </c>
      <c r="AA9" s="183"/>
      <c r="AB9" s="184">
        <f t="shared" ref="AB9:AB12" si="14">Z9-Y9-AA9</f>
        <v>0.19444444444444442</v>
      </c>
      <c r="AC9" s="189"/>
      <c r="AD9" s="217">
        <v>44322</v>
      </c>
      <c r="AE9" s="55">
        <v>0.32291666666666669</v>
      </c>
      <c r="AF9" s="94">
        <v>0.50694444444444442</v>
      </c>
      <c r="AG9" s="183"/>
      <c r="AH9" s="219">
        <f t="shared" si="9"/>
        <v>0.18402777777777773</v>
      </c>
      <c r="AI9" s="220"/>
      <c r="AJ9" s="217">
        <v>44353</v>
      </c>
      <c r="AK9" s="222"/>
      <c r="AL9" s="223"/>
      <c r="AM9" s="223"/>
      <c r="AN9" s="224"/>
      <c r="AO9" s="225"/>
      <c r="AP9" s="217">
        <v>44383</v>
      </c>
      <c r="AQ9" s="94">
        <v>0.3125</v>
      </c>
      <c r="AR9" s="94">
        <v>0.52083333333333337</v>
      </c>
      <c r="AS9" s="183"/>
      <c r="AT9" s="219">
        <f t="shared" si="13"/>
        <v>0.20833333333333337</v>
      </c>
      <c r="AU9" s="220"/>
      <c r="AV9" s="217">
        <v>44414</v>
      </c>
      <c r="AW9" s="55">
        <v>0.32291666666666669</v>
      </c>
      <c r="AX9" s="94">
        <v>0.47916666666666669</v>
      </c>
      <c r="AY9" s="183"/>
      <c r="AZ9" s="219">
        <f t="shared" si="8"/>
        <v>0.15625</v>
      </c>
      <c r="BA9" s="220"/>
      <c r="BB9" s="217">
        <v>44445</v>
      </c>
      <c r="BC9" s="94">
        <v>0.33333333333333331</v>
      </c>
      <c r="BD9" s="56">
        <v>0.5</v>
      </c>
      <c r="BE9" s="183"/>
      <c r="BF9" s="219">
        <f t="shared" ref="BF9:BF13" si="15">BD9-BC9-BE9</f>
        <v>0.16666666666666669</v>
      </c>
      <c r="BG9" s="220"/>
      <c r="BH9" s="217">
        <v>44475</v>
      </c>
      <c r="BI9" s="55">
        <v>0.32291666666666669</v>
      </c>
      <c r="BJ9" s="94">
        <v>0.69097222222222221</v>
      </c>
      <c r="BK9" s="183">
        <v>4.1666666666666664E-2</v>
      </c>
      <c r="BL9" s="219">
        <f t="shared" si="12"/>
        <v>0.32638888888888884</v>
      </c>
      <c r="BM9" s="220"/>
      <c r="BN9" s="309">
        <v>44506</v>
      </c>
      <c r="BO9" s="298"/>
      <c r="BP9" s="301"/>
      <c r="BQ9" s="301"/>
      <c r="BR9" s="299"/>
      <c r="BS9" s="300"/>
      <c r="BT9" s="314">
        <v>44536</v>
      </c>
      <c r="BU9" s="55">
        <v>0.32291666666666669</v>
      </c>
      <c r="BV9" s="94">
        <v>0.52083333333333337</v>
      </c>
      <c r="BW9" s="183"/>
      <c r="BX9" s="297">
        <f t="shared" ref="BX9:BX13" si="16">BV9-BU9-BW9</f>
        <v>0.19791666666666669</v>
      </c>
      <c r="BY9" s="220"/>
    </row>
    <row r="10" spans="1:77" s="12" customFormat="1" x14ac:dyDescent="0.25">
      <c r="A10" s="328" t="s">
        <v>2</v>
      </c>
      <c r="B10" s="14">
        <v>97.75</v>
      </c>
      <c r="C10" s="16">
        <v>96.75</v>
      </c>
      <c r="D10" s="15">
        <f t="shared" ref="D10:D17" si="17">C10-B10</f>
        <v>-1</v>
      </c>
      <c r="E10" s="2"/>
      <c r="F10" s="34">
        <v>44203</v>
      </c>
      <c r="G10" s="55">
        <v>0.32291666666666669</v>
      </c>
      <c r="H10" s="94">
        <v>0.51041666666666663</v>
      </c>
      <c r="I10" s="36"/>
      <c r="J10" s="37">
        <f t="shared" si="11"/>
        <v>0.18749999999999994</v>
      </c>
      <c r="K10" s="42"/>
      <c r="L10" s="34">
        <v>44234</v>
      </c>
      <c r="M10" s="39"/>
      <c r="N10" s="40"/>
      <c r="O10" s="40"/>
      <c r="P10" s="41"/>
      <c r="Q10" s="49"/>
      <c r="R10" s="34">
        <v>44262</v>
      </c>
      <c r="S10" s="39"/>
      <c r="T10" s="40"/>
      <c r="U10" s="40"/>
      <c r="V10" s="41"/>
      <c r="W10" s="49"/>
      <c r="X10" s="182">
        <v>44293</v>
      </c>
      <c r="Y10" s="197">
        <v>0.32291666666666669</v>
      </c>
      <c r="Z10" s="233">
        <v>0.69444444444444453</v>
      </c>
      <c r="AA10" s="183">
        <v>4.1666666666666664E-2</v>
      </c>
      <c r="AB10" s="184">
        <f t="shared" si="14"/>
        <v>0.32986111111111116</v>
      </c>
      <c r="AC10" s="189"/>
      <c r="AD10" s="217">
        <v>44323</v>
      </c>
      <c r="AE10" s="55">
        <v>0.32291666666666669</v>
      </c>
      <c r="AF10" s="94">
        <v>0.50694444444444442</v>
      </c>
      <c r="AG10" s="183"/>
      <c r="AH10" s="219">
        <f t="shared" si="9"/>
        <v>0.18402777777777773</v>
      </c>
      <c r="AI10" s="220"/>
      <c r="AJ10" s="217">
        <v>44354</v>
      </c>
      <c r="AK10" s="55">
        <v>0.32291666666666669</v>
      </c>
      <c r="AL10" s="94">
        <v>0.50694444444444442</v>
      </c>
      <c r="AM10" s="183"/>
      <c r="AN10" s="219">
        <f t="shared" ref="AN10:AN14" si="18">AL10-AK10-AM10</f>
        <v>0.18402777777777773</v>
      </c>
      <c r="AO10" s="220"/>
      <c r="AP10" s="217">
        <v>44384</v>
      </c>
      <c r="AQ10" s="55">
        <v>0.32291666666666669</v>
      </c>
      <c r="AR10" s="94">
        <v>0.74652777777777779</v>
      </c>
      <c r="AS10" s="94">
        <v>7.2916666666666671E-2</v>
      </c>
      <c r="AT10" s="219">
        <f t="shared" si="13"/>
        <v>0.35069444444444442</v>
      </c>
      <c r="AU10" s="220"/>
      <c r="AV10" s="217">
        <v>44415</v>
      </c>
      <c r="AW10" s="222"/>
      <c r="AX10" s="223"/>
      <c r="AY10" s="223"/>
      <c r="AZ10" s="224"/>
      <c r="BA10" s="225"/>
      <c r="BB10" s="217">
        <v>44446</v>
      </c>
      <c r="BC10" s="94">
        <v>0.33333333333333331</v>
      </c>
      <c r="BD10" s="94">
        <v>0.53819444444444442</v>
      </c>
      <c r="BE10" s="183"/>
      <c r="BF10" s="219">
        <f t="shared" si="15"/>
        <v>0.2048611111111111</v>
      </c>
      <c r="BG10" s="220"/>
      <c r="BH10" s="217">
        <v>44476</v>
      </c>
      <c r="BI10" s="55">
        <v>0.32291666666666669</v>
      </c>
      <c r="BJ10" s="94">
        <v>0.50694444444444442</v>
      </c>
      <c r="BK10" s="183"/>
      <c r="BL10" s="219">
        <f t="shared" si="12"/>
        <v>0.18402777777777773</v>
      </c>
      <c r="BM10" s="220"/>
      <c r="BN10" s="309">
        <v>44507</v>
      </c>
      <c r="BO10" s="298"/>
      <c r="BP10" s="301"/>
      <c r="BQ10" s="301"/>
      <c r="BR10" s="299"/>
      <c r="BS10" s="300"/>
      <c r="BT10" s="314">
        <v>44537</v>
      </c>
      <c r="BU10" s="94">
        <v>0.5</v>
      </c>
      <c r="BV10" s="94">
        <v>0.6875</v>
      </c>
      <c r="BW10" s="183"/>
      <c r="BX10" s="297">
        <f t="shared" si="16"/>
        <v>0.1875</v>
      </c>
      <c r="BY10" s="220"/>
    </row>
    <row r="11" spans="1:77" s="12" customFormat="1" x14ac:dyDescent="0.25">
      <c r="A11" s="328" t="s">
        <v>10</v>
      </c>
      <c r="B11" s="14">
        <v>114.75</v>
      </c>
      <c r="C11" s="15">
        <v>119.5</v>
      </c>
      <c r="D11" s="15">
        <f t="shared" si="17"/>
        <v>4.75</v>
      </c>
      <c r="E11" s="2"/>
      <c r="F11" s="34">
        <v>44204</v>
      </c>
      <c r="G11" s="55">
        <v>0.32291666666666669</v>
      </c>
      <c r="H11" s="94">
        <v>0.50694444444444442</v>
      </c>
      <c r="I11" s="36"/>
      <c r="J11" s="37">
        <f t="shared" si="11"/>
        <v>0.18402777777777773</v>
      </c>
      <c r="K11" s="42"/>
      <c r="L11" s="34">
        <v>44235</v>
      </c>
      <c r="M11" s="55">
        <v>0.32291666666666669</v>
      </c>
      <c r="N11" s="56">
        <v>0.5</v>
      </c>
      <c r="O11" s="36"/>
      <c r="P11" s="37">
        <f t="shared" ref="P11:P15" si="19">N11-M11-O11</f>
        <v>0.17708333333333331</v>
      </c>
      <c r="Q11" s="42"/>
      <c r="R11" s="34">
        <v>44263</v>
      </c>
      <c r="S11" s="55">
        <v>0.32291666666666669</v>
      </c>
      <c r="T11" s="94">
        <v>0.51041666666666663</v>
      </c>
      <c r="U11" s="36"/>
      <c r="V11" s="37">
        <f t="shared" ref="V11:V15" si="20">T11-S11-U11</f>
        <v>0.18749999999999994</v>
      </c>
      <c r="W11" s="42"/>
      <c r="X11" s="182">
        <v>44294</v>
      </c>
      <c r="Y11" s="197">
        <v>0.32291666666666669</v>
      </c>
      <c r="Z11" s="198">
        <v>0.5</v>
      </c>
      <c r="AA11" s="183"/>
      <c r="AB11" s="184">
        <f t="shared" si="14"/>
        <v>0.17708333333333331</v>
      </c>
      <c r="AC11" s="189"/>
      <c r="AD11" s="217">
        <v>44324</v>
      </c>
      <c r="AE11" s="222"/>
      <c r="AF11" s="223"/>
      <c r="AG11" s="223"/>
      <c r="AH11" s="224"/>
      <c r="AI11" s="225"/>
      <c r="AJ11" s="217">
        <v>44355</v>
      </c>
      <c r="AK11" s="94">
        <v>0.3125</v>
      </c>
      <c r="AL11" s="94">
        <v>0.50694444444444442</v>
      </c>
      <c r="AM11" s="183"/>
      <c r="AN11" s="219">
        <f t="shared" si="18"/>
        <v>0.19444444444444442</v>
      </c>
      <c r="AO11" s="220"/>
      <c r="AP11" s="217">
        <v>44385</v>
      </c>
      <c r="AQ11" s="55">
        <v>0.32291666666666669</v>
      </c>
      <c r="AR11" s="56">
        <v>0.5</v>
      </c>
      <c r="AS11" s="183"/>
      <c r="AT11" s="219">
        <f t="shared" si="13"/>
        <v>0.17708333333333331</v>
      </c>
      <c r="AU11" s="247" t="s">
        <v>111</v>
      </c>
      <c r="AV11" s="217">
        <v>44416</v>
      </c>
      <c r="AW11" s="222"/>
      <c r="AX11" s="223"/>
      <c r="AY11" s="223"/>
      <c r="AZ11" s="224"/>
      <c r="BA11" s="225"/>
      <c r="BB11" s="217">
        <v>44447</v>
      </c>
      <c r="BC11" s="55">
        <v>0.32291666666666669</v>
      </c>
      <c r="BD11" s="94">
        <v>0.6875</v>
      </c>
      <c r="BE11" s="183">
        <v>4.1666666666666664E-2</v>
      </c>
      <c r="BF11" s="219">
        <f t="shared" si="15"/>
        <v>0.32291666666666663</v>
      </c>
      <c r="BG11" s="220"/>
      <c r="BH11" s="217">
        <v>44477</v>
      </c>
      <c r="BI11" s="55">
        <v>0.32291666666666669</v>
      </c>
      <c r="BJ11" s="56">
        <v>0.5</v>
      </c>
      <c r="BK11" s="183"/>
      <c r="BL11" s="219">
        <f t="shared" si="12"/>
        <v>0.17708333333333331</v>
      </c>
      <c r="BM11" s="220"/>
      <c r="BN11" s="309">
        <v>44508</v>
      </c>
      <c r="BO11" s="55">
        <v>0.32291666666666669</v>
      </c>
      <c r="BP11" s="56">
        <v>0.5</v>
      </c>
      <c r="BQ11" s="183"/>
      <c r="BR11" s="297">
        <f t="shared" ref="BR11:BR15" si="21">BP11-BO11-BQ11</f>
        <v>0.17708333333333331</v>
      </c>
      <c r="BS11" s="220"/>
      <c r="BT11" s="314">
        <v>44538</v>
      </c>
      <c r="BU11" s="55">
        <v>0.32291666666666669</v>
      </c>
      <c r="BV11" s="94">
        <v>0.67708333333333337</v>
      </c>
      <c r="BW11" s="183">
        <v>4.1666666666666664E-2</v>
      </c>
      <c r="BX11" s="297">
        <f t="shared" si="16"/>
        <v>0.3125</v>
      </c>
      <c r="BY11" s="220"/>
    </row>
    <row r="12" spans="1:77" s="12" customFormat="1" x14ac:dyDescent="0.25">
      <c r="A12" s="328" t="s">
        <v>3</v>
      </c>
      <c r="B12" s="14">
        <v>110.5</v>
      </c>
      <c r="C12" s="15">
        <v>112.5</v>
      </c>
      <c r="D12" s="15">
        <f t="shared" si="17"/>
        <v>2</v>
      </c>
      <c r="E12" s="2"/>
      <c r="F12" s="34">
        <v>44205</v>
      </c>
      <c r="G12" s="39"/>
      <c r="H12" s="40"/>
      <c r="I12" s="40"/>
      <c r="J12" s="41"/>
      <c r="K12" s="49"/>
      <c r="L12" s="34">
        <v>44236</v>
      </c>
      <c r="M12" s="94">
        <v>0.3125</v>
      </c>
      <c r="N12" s="94">
        <v>0.50694444444444442</v>
      </c>
      <c r="O12" s="36"/>
      <c r="P12" s="37">
        <f t="shared" si="19"/>
        <v>0.19444444444444442</v>
      </c>
      <c r="Q12" s="42"/>
      <c r="R12" s="34">
        <v>44264</v>
      </c>
      <c r="S12" s="94">
        <v>0.3125</v>
      </c>
      <c r="T12" s="94">
        <v>0.51041666666666663</v>
      </c>
      <c r="U12" s="36"/>
      <c r="V12" s="37">
        <f t="shared" si="20"/>
        <v>0.19791666666666663</v>
      </c>
      <c r="W12" s="42"/>
      <c r="X12" s="182">
        <v>44295</v>
      </c>
      <c r="Y12" s="197">
        <v>0.32291666666666669</v>
      </c>
      <c r="Z12" s="233">
        <v>0.51388888888888895</v>
      </c>
      <c r="AA12" s="183"/>
      <c r="AB12" s="184">
        <f t="shared" si="14"/>
        <v>0.19097222222222227</v>
      </c>
      <c r="AC12" s="189"/>
      <c r="AD12" s="217">
        <v>44325</v>
      </c>
      <c r="AE12" s="222"/>
      <c r="AF12" s="223"/>
      <c r="AG12" s="223"/>
      <c r="AH12" s="224"/>
      <c r="AI12" s="225"/>
      <c r="AJ12" s="217">
        <v>44356</v>
      </c>
      <c r="AK12" s="55">
        <v>0.32291666666666669</v>
      </c>
      <c r="AL12" s="56">
        <v>0.71875</v>
      </c>
      <c r="AM12" s="183">
        <v>4.1666666666666664E-2</v>
      </c>
      <c r="AN12" s="219">
        <f t="shared" si="18"/>
        <v>0.35416666666666663</v>
      </c>
      <c r="AO12" s="220"/>
      <c r="AP12" s="217">
        <v>44386</v>
      </c>
      <c r="AQ12" s="55">
        <v>0.32291666666666669</v>
      </c>
      <c r="AR12" s="56">
        <v>0.5</v>
      </c>
      <c r="AS12" s="183"/>
      <c r="AT12" s="219">
        <f t="shared" si="13"/>
        <v>0.17708333333333331</v>
      </c>
      <c r="AU12" s="247" t="s">
        <v>111</v>
      </c>
      <c r="AV12" s="217">
        <v>44417</v>
      </c>
      <c r="AW12" s="55">
        <v>0.32291666666666669</v>
      </c>
      <c r="AX12" s="94">
        <v>0.50347222222222221</v>
      </c>
      <c r="AY12" s="183"/>
      <c r="AZ12" s="219">
        <f t="shared" ref="AZ12:AZ16" si="22">AX12-AW12-AY12</f>
        <v>0.18055555555555552</v>
      </c>
      <c r="BA12" s="220"/>
      <c r="BB12" s="217">
        <v>44448</v>
      </c>
      <c r="BC12" s="55">
        <v>0.32291666666666669</v>
      </c>
      <c r="BD12" s="56">
        <v>0.5</v>
      </c>
      <c r="BE12" s="183"/>
      <c r="BF12" s="219">
        <f t="shared" si="15"/>
        <v>0.17708333333333331</v>
      </c>
      <c r="BG12" s="220"/>
      <c r="BH12" s="217">
        <v>44478</v>
      </c>
      <c r="BI12" s="222"/>
      <c r="BJ12" s="223"/>
      <c r="BK12" s="223"/>
      <c r="BL12" s="224"/>
      <c r="BM12" s="225"/>
      <c r="BN12" s="309">
        <v>44509</v>
      </c>
      <c r="BO12" s="55">
        <v>0.32291666666666669</v>
      </c>
      <c r="BP12" s="56">
        <v>0.5</v>
      </c>
      <c r="BQ12" s="183"/>
      <c r="BR12" s="297">
        <f t="shared" si="21"/>
        <v>0.17708333333333331</v>
      </c>
      <c r="BS12" s="220"/>
      <c r="BT12" s="314">
        <v>44539</v>
      </c>
      <c r="BU12" s="55">
        <v>0.32291666666666669</v>
      </c>
      <c r="BV12" s="94">
        <v>0.51041666666666663</v>
      </c>
      <c r="BW12" s="183"/>
      <c r="BX12" s="297">
        <f t="shared" si="16"/>
        <v>0.18749999999999994</v>
      </c>
      <c r="BY12" s="220"/>
    </row>
    <row r="13" spans="1:77" s="12" customFormat="1" x14ac:dyDescent="0.25">
      <c r="A13" s="328" t="s">
        <v>11</v>
      </c>
      <c r="B13" s="14">
        <v>110.5</v>
      </c>
      <c r="C13" s="15">
        <v>108</v>
      </c>
      <c r="D13" s="15">
        <f t="shared" si="17"/>
        <v>-2.5</v>
      </c>
      <c r="E13" s="2" t="s">
        <v>155</v>
      </c>
      <c r="F13" s="34">
        <v>44206</v>
      </c>
      <c r="G13" s="39"/>
      <c r="H13" s="40"/>
      <c r="I13" s="40"/>
      <c r="J13" s="41"/>
      <c r="K13" s="49"/>
      <c r="L13" s="34">
        <v>44237</v>
      </c>
      <c r="M13" s="55">
        <v>0.32291666666666669</v>
      </c>
      <c r="N13" s="94">
        <v>0.70833333333333337</v>
      </c>
      <c r="O13" s="36">
        <v>4.1666666666666664E-2</v>
      </c>
      <c r="P13" s="37">
        <f t="shared" si="19"/>
        <v>0.34375</v>
      </c>
      <c r="Q13" s="42"/>
      <c r="R13" s="34">
        <v>44265</v>
      </c>
      <c r="S13" s="55">
        <v>0.32291666666666669</v>
      </c>
      <c r="T13" s="94">
        <v>0.70833333333333337</v>
      </c>
      <c r="U13" s="36">
        <v>4.1666666666666664E-2</v>
      </c>
      <c r="V13" s="37">
        <f t="shared" si="20"/>
        <v>0.34375</v>
      </c>
      <c r="W13" s="42"/>
      <c r="X13" s="182">
        <v>44296</v>
      </c>
      <c r="Y13" s="185"/>
      <c r="Z13" s="188"/>
      <c r="AA13" s="188"/>
      <c r="AB13" s="186"/>
      <c r="AC13" s="187"/>
      <c r="AD13" s="217">
        <v>44326</v>
      </c>
      <c r="AE13" s="55">
        <v>0.32291666666666669</v>
      </c>
      <c r="AF13" s="94">
        <v>0.51388888888888895</v>
      </c>
      <c r="AG13" s="183"/>
      <c r="AH13" s="219">
        <f t="shared" ref="AH13:AH15" si="23">AF13-AE13-AG13</f>
        <v>0.19097222222222227</v>
      </c>
      <c r="AI13" s="220"/>
      <c r="AJ13" s="217">
        <v>44357</v>
      </c>
      <c r="AK13" s="55">
        <v>0.32291666666666669</v>
      </c>
      <c r="AL13" s="94">
        <v>0.53125</v>
      </c>
      <c r="AM13" s="183"/>
      <c r="AN13" s="219">
        <f t="shared" si="18"/>
        <v>0.20833333333333331</v>
      </c>
      <c r="AO13" s="220"/>
      <c r="AP13" s="217">
        <v>44387</v>
      </c>
      <c r="AQ13" s="222"/>
      <c r="AR13" s="223"/>
      <c r="AS13" s="223"/>
      <c r="AT13" s="224"/>
      <c r="AU13" s="225"/>
      <c r="AV13" s="217">
        <v>44418</v>
      </c>
      <c r="AW13" s="55">
        <v>0.32291666666666669</v>
      </c>
      <c r="AX13" s="94">
        <v>0.50347222222222221</v>
      </c>
      <c r="AY13" s="183"/>
      <c r="AZ13" s="219">
        <f t="shared" si="22"/>
        <v>0.18055555555555552</v>
      </c>
      <c r="BA13" s="220"/>
      <c r="BB13" s="217">
        <v>44449</v>
      </c>
      <c r="BC13" s="94">
        <v>0.3263888888888889</v>
      </c>
      <c r="BD13" s="94">
        <v>0.49652777777777773</v>
      </c>
      <c r="BE13" s="183"/>
      <c r="BF13" s="219">
        <f t="shared" si="15"/>
        <v>0.17013888888888884</v>
      </c>
      <c r="BG13" s="220"/>
      <c r="BH13" s="217">
        <v>44479</v>
      </c>
      <c r="BI13" s="222"/>
      <c r="BJ13" s="223"/>
      <c r="BK13" s="223"/>
      <c r="BL13" s="224"/>
      <c r="BM13" s="225"/>
      <c r="BN13" s="309">
        <v>44510</v>
      </c>
      <c r="BO13" s="55">
        <v>0.32291666666666669</v>
      </c>
      <c r="BP13" s="94">
        <v>0.6875</v>
      </c>
      <c r="BQ13" s="92">
        <v>3.125E-2</v>
      </c>
      <c r="BR13" s="297">
        <f t="shared" si="21"/>
        <v>0.33333333333333331</v>
      </c>
      <c r="BS13" s="220"/>
      <c r="BT13" s="314">
        <v>44540</v>
      </c>
      <c r="BU13" s="55">
        <v>0.32291666666666669</v>
      </c>
      <c r="BV13" s="56">
        <v>0.5</v>
      </c>
      <c r="BW13" s="183"/>
      <c r="BX13" s="297">
        <f t="shared" si="16"/>
        <v>0.17708333333333331</v>
      </c>
      <c r="BY13" s="220"/>
    </row>
    <row r="14" spans="1:77" s="12" customFormat="1" x14ac:dyDescent="0.25">
      <c r="A14" s="328" t="s">
        <v>12</v>
      </c>
      <c r="B14" s="310">
        <v>110.5</v>
      </c>
      <c r="C14" s="311">
        <v>103</v>
      </c>
      <c r="D14" s="15">
        <f t="shared" si="17"/>
        <v>-7.5</v>
      </c>
      <c r="E14" s="2"/>
      <c r="F14" s="34">
        <v>44207</v>
      </c>
      <c r="G14" s="55">
        <v>0.32291666666666669</v>
      </c>
      <c r="H14" s="94">
        <v>0.51041666666666663</v>
      </c>
      <c r="I14" s="36"/>
      <c r="J14" s="37">
        <f t="shared" ref="J14:J18" si="24">H14-G14-I14</f>
        <v>0.18749999999999994</v>
      </c>
      <c r="K14" s="42"/>
      <c r="L14" s="34">
        <v>44238</v>
      </c>
      <c r="M14" s="55">
        <v>0.32291666666666669</v>
      </c>
      <c r="N14" s="94">
        <v>0.52083333333333337</v>
      </c>
      <c r="O14" s="36"/>
      <c r="P14" s="37">
        <f t="shared" si="19"/>
        <v>0.19791666666666669</v>
      </c>
      <c r="Q14" s="42"/>
      <c r="R14" s="34">
        <v>44266</v>
      </c>
      <c r="S14" s="55">
        <v>0.32291666666666669</v>
      </c>
      <c r="T14" s="56">
        <v>0.5</v>
      </c>
      <c r="U14" s="36"/>
      <c r="V14" s="37">
        <f t="shared" si="20"/>
        <v>0.17708333333333331</v>
      </c>
      <c r="W14" s="42"/>
      <c r="X14" s="182">
        <v>44297</v>
      </c>
      <c r="Y14" s="185"/>
      <c r="Z14" s="188"/>
      <c r="AA14" s="188"/>
      <c r="AB14" s="186"/>
      <c r="AC14" s="187"/>
      <c r="AD14" s="217">
        <v>44327</v>
      </c>
      <c r="AE14" s="94">
        <v>0.3125</v>
      </c>
      <c r="AF14" s="94">
        <v>0.51736111111111105</v>
      </c>
      <c r="AG14" s="183"/>
      <c r="AH14" s="219">
        <f t="shared" si="23"/>
        <v>0.20486111111111105</v>
      </c>
      <c r="AI14" s="220"/>
      <c r="AJ14" s="217">
        <v>44358</v>
      </c>
      <c r="AK14" s="55">
        <v>0.32291666666666669</v>
      </c>
      <c r="AL14" s="94">
        <v>0.50347222222222221</v>
      </c>
      <c r="AM14" s="183"/>
      <c r="AN14" s="219">
        <f t="shared" si="18"/>
        <v>0.18055555555555552</v>
      </c>
      <c r="AO14" s="220"/>
      <c r="AP14" s="217">
        <v>44388</v>
      </c>
      <c r="AQ14" s="222"/>
      <c r="AR14" s="223"/>
      <c r="AS14" s="223"/>
      <c r="AT14" s="224"/>
      <c r="AU14" s="225"/>
      <c r="AV14" s="217">
        <v>44419</v>
      </c>
      <c r="AW14" s="55">
        <v>0.32291666666666669</v>
      </c>
      <c r="AX14" s="94">
        <v>0.6875</v>
      </c>
      <c r="AY14" s="183">
        <v>4.1666666666666664E-2</v>
      </c>
      <c r="AZ14" s="219">
        <f t="shared" si="22"/>
        <v>0.32291666666666663</v>
      </c>
      <c r="BA14" s="220"/>
      <c r="BB14" s="217">
        <v>44450</v>
      </c>
      <c r="BC14" s="222"/>
      <c r="BD14" s="223"/>
      <c r="BE14" s="223"/>
      <c r="BF14" s="224"/>
      <c r="BG14" s="225"/>
      <c r="BH14" s="217">
        <v>44480</v>
      </c>
      <c r="BI14" s="55">
        <v>0.32291666666666669</v>
      </c>
      <c r="BJ14" s="94">
        <v>0.50694444444444442</v>
      </c>
      <c r="BK14" s="183"/>
      <c r="BL14" s="219">
        <f t="shared" ref="BL14:BL18" si="25">BJ14-BI14-BK14</f>
        <v>0.18402777777777773</v>
      </c>
      <c r="BM14" s="220"/>
      <c r="BN14" s="309">
        <v>44511</v>
      </c>
      <c r="BO14" s="55">
        <v>0.32291666666666669</v>
      </c>
      <c r="BP14" s="94">
        <v>0.52083333333333337</v>
      </c>
      <c r="BQ14" s="183"/>
      <c r="BR14" s="297">
        <f t="shared" si="21"/>
        <v>0.19791666666666669</v>
      </c>
      <c r="BS14" s="220"/>
      <c r="BT14" s="314">
        <v>44541</v>
      </c>
      <c r="BU14" s="298"/>
      <c r="BV14" s="301"/>
      <c r="BW14" s="301"/>
      <c r="BX14" s="299"/>
      <c r="BY14" s="300"/>
    </row>
    <row r="15" spans="1:77" s="12" customFormat="1" x14ac:dyDescent="0.25">
      <c r="A15" s="328" t="s">
        <v>13</v>
      </c>
      <c r="B15" s="14">
        <v>106.25</v>
      </c>
      <c r="C15" s="15">
        <v>105.75</v>
      </c>
      <c r="D15" s="15">
        <f t="shared" si="17"/>
        <v>-0.5</v>
      </c>
      <c r="E15" s="2"/>
      <c r="F15" s="34">
        <v>44208</v>
      </c>
      <c r="G15" s="94">
        <v>0.3125</v>
      </c>
      <c r="H15" s="94">
        <v>0.51388888888888895</v>
      </c>
      <c r="I15" s="36"/>
      <c r="J15" s="37">
        <f t="shared" si="24"/>
        <v>0.20138888888888895</v>
      </c>
      <c r="K15" s="42"/>
      <c r="L15" s="34">
        <v>44239</v>
      </c>
      <c r="M15" s="55">
        <v>0.32291666666666669</v>
      </c>
      <c r="N15" s="94">
        <v>0.53472222222222221</v>
      </c>
      <c r="O15" s="36"/>
      <c r="P15" s="37">
        <f t="shared" si="19"/>
        <v>0.21180555555555552</v>
      </c>
      <c r="Q15" s="42"/>
      <c r="R15" s="34">
        <v>44267</v>
      </c>
      <c r="S15" s="55">
        <v>0.32291666666666669</v>
      </c>
      <c r="T15" s="56">
        <v>0.5</v>
      </c>
      <c r="U15" s="36"/>
      <c r="V15" s="37">
        <f t="shared" si="20"/>
        <v>0.17708333333333331</v>
      </c>
      <c r="W15" s="42"/>
      <c r="X15" s="182">
        <v>44298</v>
      </c>
      <c r="Y15" s="197">
        <v>0.32291666666666669</v>
      </c>
      <c r="Z15" s="233">
        <v>0.50347222222222221</v>
      </c>
      <c r="AA15" s="183"/>
      <c r="AB15" s="184">
        <f t="shared" ref="AB15:AB19" si="26">Z15-Y15-AA15</f>
        <v>0.18055555555555552</v>
      </c>
      <c r="AC15" s="189"/>
      <c r="AD15" s="217">
        <v>44328</v>
      </c>
      <c r="AE15" s="55">
        <v>0.32291666666666669</v>
      </c>
      <c r="AF15" s="94">
        <v>0.69791666666666663</v>
      </c>
      <c r="AG15" s="183">
        <v>4.1666666666666664E-2</v>
      </c>
      <c r="AH15" s="219">
        <f t="shared" si="23"/>
        <v>0.33333333333333326</v>
      </c>
      <c r="AI15" s="220"/>
      <c r="AJ15" s="217">
        <v>44359</v>
      </c>
      <c r="AK15" s="222"/>
      <c r="AL15" s="223"/>
      <c r="AM15" s="223"/>
      <c r="AN15" s="224"/>
      <c r="AO15" s="225"/>
      <c r="AP15" s="217">
        <v>44389</v>
      </c>
      <c r="AQ15" s="55">
        <v>0.32291666666666669</v>
      </c>
      <c r="AR15" s="56">
        <v>0.5</v>
      </c>
      <c r="AS15" s="183"/>
      <c r="AT15" s="219">
        <f t="shared" ref="AT15:AT19" si="27">AR15-AQ15-AS15</f>
        <v>0.17708333333333331</v>
      </c>
      <c r="AU15" s="221" t="s">
        <v>79</v>
      </c>
      <c r="AV15" s="217">
        <v>44420</v>
      </c>
      <c r="AW15" s="55">
        <v>0.32291666666666669</v>
      </c>
      <c r="AX15" s="56">
        <v>0.5</v>
      </c>
      <c r="AY15" s="183"/>
      <c r="AZ15" s="219">
        <f t="shared" si="22"/>
        <v>0.17708333333333331</v>
      </c>
      <c r="BA15" s="220"/>
      <c r="BB15" s="217">
        <v>44451</v>
      </c>
      <c r="BC15" s="222"/>
      <c r="BD15" s="223"/>
      <c r="BE15" s="223"/>
      <c r="BF15" s="224"/>
      <c r="BG15" s="225"/>
      <c r="BH15" s="217">
        <v>44481</v>
      </c>
      <c r="BI15" s="55">
        <v>0.32291666666666669</v>
      </c>
      <c r="BJ15" s="94">
        <v>0.51041666666666663</v>
      </c>
      <c r="BK15" s="183"/>
      <c r="BL15" s="219">
        <f t="shared" si="25"/>
        <v>0.18749999999999994</v>
      </c>
      <c r="BM15" s="220"/>
      <c r="BN15" s="309">
        <v>44512</v>
      </c>
      <c r="BO15" s="55">
        <v>0.32291666666666669</v>
      </c>
      <c r="BP15" s="56">
        <v>0.5</v>
      </c>
      <c r="BQ15" s="183"/>
      <c r="BR15" s="297">
        <f t="shared" si="21"/>
        <v>0.17708333333333331</v>
      </c>
      <c r="BS15" s="220"/>
      <c r="BT15" s="314">
        <v>44542</v>
      </c>
      <c r="BU15" s="298"/>
      <c r="BV15" s="301"/>
      <c r="BW15" s="301"/>
      <c r="BX15" s="299"/>
      <c r="BY15" s="300"/>
    </row>
    <row r="16" spans="1:77" s="12" customFormat="1" x14ac:dyDescent="0.25">
      <c r="A16" s="328" t="s">
        <v>14</v>
      </c>
      <c r="B16" s="14">
        <v>110.5</v>
      </c>
      <c r="C16" s="15">
        <v>116</v>
      </c>
      <c r="D16" s="15">
        <f t="shared" si="17"/>
        <v>5.5</v>
      </c>
      <c r="E16" s="2"/>
      <c r="F16" s="34">
        <v>44209</v>
      </c>
      <c r="G16" s="55">
        <v>0.32291666666666669</v>
      </c>
      <c r="H16" s="94">
        <v>0.69791666666666663</v>
      </c>
      <c r="I16" s="36">
        <v>4.1666666666666664E-2</v>
      </c>
      <c r="J16" s="37">
        <f t="shared" si="24"/>
        <v>0.33333333333333326</v>
      </c>
      <c r="K16" s="42"/>
      <c r="L16" s="34">
        <v>44240</v>
      </c>
      <c r="M16" s="39"/>
      <c r="N16" s="40"/>
      <c r="O16" s="40"/>
      <c r="P16" s="41"/>
      <c r="Q16" s="49"/>
      <c r="R16" s="34">
        <v>44268</v>
      </c>
      <c r="S16" s="39"/>
      <c r="T16" s="40"/>
      <c r="U16" s="40"/>
      <c r="V16" s="41"/>
      <c r="W16" s="49"/>
      <c r="X16" s="182">
        <v>44299</v>
      </c>
      <c r="Y16" s="233">
        <v>0.3125</v>
      </c>
      <c r="Z16" s="233">
        <v>0.50694444444444442</v>
      </c>
      <c r="AA16" s="183"/>
      <c r="AB16" s="184">
        <f t="shared" si="26"/>
        <v>0.19444444444444442</v>
      </c>
      <c r="AC16" s="189"/>
      <c r="AD16" s="217">
        <v>44329</v>
      </c>
      <c r="AE16" s="55"/>
      <c r="AF16" s="56"/>
      <c r="AG16" s="183"/>
      <c r="AH16" s="219"/>
      <c r="AI16" s="221" t="s">
        <v>31</v>
      </c>
      <c r="AJ16" s="217">
        <v>44360</v>
      </c>
      <c r="AK16" s="222"/>
      <c r="AL16" s="223"/>
      <c r="AM16" s="223"/>
      <c r="AN16" s="224"/>
      <c r="AO16" s="225"/>
      <c r="AP16" s="217">
        <v>44390</v>
      </c>
      <c r="AQ16" s="55">
        <v>0.32291666666666669</v>
      </c>
      <c r="AR16" s="56">
        <v>0.5</v>
      </c>
      <c r="AS16" s="183"/>
      <c r="AT16" s="219">
        <f t="shared" si="27"/>
        <v>0.17708333333333331</v>
      </c>
      <c r="AU16" s="221" t="s">
        <v>79</v>
      </c>
      <c r="AV16" s="217">
        <v>44421</v>
      </c>
      <c r="AW16" s="55">
        <v>0.32291666666666669</v>
      </c>
      <c r="AX16" s="56">
        <v>0.5</v>
      </c>
      <c r="AY16" s="183"/>
      <c r="AZ16" s="219">
        <f t="shared" si="22"/>
        <v>0.17708333333333331</v>
      </c>
      <c r="BA16" s="220"/>
      <c r="BB16" s="217">
        <v>44452</v>
      </c>
      <c r="BC16" s="55">
        <v>0.32291666666666669</v>
      </c>
      <c r="BD16" s="56">
        <v>0.5</v>
      </c>
      <c r="BE16" s="183"/>
      <c r="BF16" s="219">
        <f t="shared" ref="BF16:BF20" si="28">BD16-BC16-BE16</f>
        <v>0.17708333333333331</v>
      </c>
      <c r="BG16" s="220"/>
      <c r="BH16" s="217">
        <v>44482</v>
      </c>
      <c r="BI16" s="55">
        <v>0.32291666666666669</v>
      </c>
      <c r="BJ16" s="94">
        <v>0.70138888888888884</v>
      </c>
      <c r="BK16" s="183">
        <v>4.1666666666666664E-2</v>
      </c>
      <c r="BL16" s="219">
        <f t="shared" si="25"/>
        <v>0.33680555555555547</v>
      </c>
      <c r="BM16" s="220"/>
      <c r="BN16" s="309">
        <v>44513</v>
      </c>
      <c r="BO16" s="298"/>
      <c r="BP16" s="301"/>
      <c r="BQ16" s="301"/>
      <c r="BR16" s="299"/>
      <c r="BS16" s="300"/>
      <c r="BT16" s="314">
        <v>44543</v>
      </c>
      <c r="BU16" s="55">
        <v>0.32291666666666669</v>
      </c>
      <c r="BV16" s="56">
        <v>0.5</v>
      </c>
      <c r="BW16" s="183"/>
      <c r="BX16" s="297">
        <f t="shared" ref="BX16:BX20" si="29">BV16-BU16-BW16</f>
        <v>0.17708333333333331</v>
      </c>
      <c r="BY16" s="220"/>
    </row>
    <row r="17" spans="1:77" s="12" customFormat="1" ht="15.75" thickBot="1" x14ac:dyDescent="0.3">
      <c r="A17" s="329" t="s">
        <v>15</v>
      </c>
      <c r="B17" s="14">
        <v>119</v>
      </c>
      <c r="C17" s="15">
        <v>126.5</v>
      </c>
      <c r="D17" s="15">
        <f t="shared" si="17"/>
        <v>7.5</v>
      </c>
      <c r="E17" s="2" t="s">
        <v>156</v>
      </c>
      <c r="F17" s="34">
        <v>44210</v>
      </c>
      <c r="G17" s="55">
        <v>0.32291666666666669</v>
      </c>
      <c r="H17" s="56">
        <v>0.5</v>
      </c>
      <c r="I17" s="36"/>
      <c r="J17" s="37">
        <f t="shared" si="24"/>
        <v>0.17708333333333331</v>
      </c>
      <c r="K17" s="42"/>
      <c r="L17" s="34">
        <v>44241</v>
      </c>
      <c r="M17" s="39"/>
      <c r="N17" s="40"/>
      <c r="O17" s="40"/>
      <c r="P17" s="41"/>
      <c r="Q17" s="49"/>
      <c r="R17" s="34">
        <v>44269</v>
      </c>
      <c r="S17" s="39"/>
      <c r="T17" s="40"/>
      <c r="U17" s="40"/>
      <c r="V17" s="41"/>
      <c r="W17" s="49"/>
      <c r="X17" s="182">
        <v>44300</v>
      </c>
      <c r="Y17" s="197">
        <v>0.32291666666666669</v>
      </c>
      <c r="Z17" s="233">
        <v>0.71180555555555547</v>
      </c>
      <c r="AA17" s="183">
        <v>4.1666666666666664E-2</v>
      </c>
      <c r="AB17" s="184">
        <f t="shared" si="26"/>
        <v>0.3472222222222221</v>
      </c>
      <c r="AC17" s="189"/>
      <c r="AD17" s="217">
        <v>44330</v>
      </c>
      <c r="AE17" s="55"/>
      <c r="AF17" s="56"/>
      <c r="AG17" s="183"/>
      <c r="AH17" s="219"/>
      <c r="AI17" s="241" t="s">
        <v>81</v>
      </c>
      <c r="AJ17" s="217">
        <v>44361</v>
      </c>
      <c r="AK17" s="55">
        <v>0.32291666666666669</v>
      </c>
      <c r="AL17" s="94">
        <v>0.51736111111111105</v>
      </c>
      <c r="AM17" s="183"/>
      <c r="AN17" s="219">
        <f t="shared" ref="AN17:AN21" si="30">AL17-AK17-AM17</f>
        <v>0.19444444444444436</v>
      </c>
      <c r="AO17" s="220"/>
      <c r="AP17" s="217">
        <v>44391</v>
      </c>
      <c r="AQ17" s="55">
        <v>0.32291666666666669</v>
      </c>
      <c r="AR17" s="56">
        <v>0.71875</v>
      </c>
      <c r="AS17" s="183">
        <v>4.1666666666666664E-2</v>
      </c>
      <c r="AT17" s="219">
        <f t="shared" si="27"/>
        <v>0.35416666666666663</v>
      </c>
      <c r="AU17" s="221" t="s">
        <v>79</v>
      </c>
      <c r="AV17" s="217">
        <v>44422</v>
      </c>
      <c r="AW17" s="222"/>
      <c r="AX17" s="223"/>
      <c r="AY17" s="223"/>
      <c r="AZ17" s="224"/>
      <c r="BA17" s="225"/>
      <c r="BB17" s="217">
        <v>44453</v>
      </c>
      <c r="BC17" s="55">
        <v>0.32291666666666669</v>
      </c>
      <c r="BD17" s="56">
        <v>0.5</v>
      </c>
      <c r="BE17" s="183"/>
      <c r="BF17" s="219">
        <f t="shared" si="28"/>
        <v>0.17708333333333331</v>
      </c>
      <c r="BG17" s="220"/>
      <c r="BH17" s="217">
        <v>44483</v>
      </c>
      <c r="BI17" s="55">
        <v>0.32291666666666669</v>
      </c>
      <c r="BJ17" s="56">
        <v>0.5</v>
      </c>
      <c r="BK17" s="183"/>
      <c r="BL17" s="219">
        <f t="shared" si="25"/>
        <v>0.17708333333333331</v>
      </c>
      <c r="BM17" s="220"/>
      <c r="BN17" s="309">
        <v>44514</v>
      </c>
      <c r="BO17" s="298"/>
      <c r="BP17" s="301"/>
      <c r="BQ17" s="301"/>
      <c r="BR17" s="299"/>
      <c r="BS17" s="300"/>
      <c r="BT17" s="314">
        <v>44544</v>
      </c>
      <c r="BU17" s="55">
        <v>0.32291666666666669</v>
      </c>
      <c r="BV17" s="94">
        <v>0.51388888888888895</v>
      </c>
      <c r="BW17" s="183"/>
      <c r="BX17" s="297">
        <f t="shared" si="29"/>
        <v>0.19097222222222227</v>
      </c>
      <c r="BY17" s="220"/>
    </row>
    <row r="18" spans="1:77" s="12" customFormat="1" x14ac:dyDescent="0.25">
      <c r="A18" s="330"/>
      <c r="B18" s="2"/>
      <c r="C18" s="2"/>
      <c r="D18" s="2"/>
      <c r="E18" s="2"/>
      <c r="F18" s="34">
        <v>44211</v>
      </c>
      <c r="G18" s="55">
        <v>0.32291666666666669</v>
      </c>
      <c r="H18" s="94">
        <v>0.51388888888888895</v>
      </c>
      <c r="I18" s="36"/>
      <c r="J18" s="37">
        <f t="shared" si="24"/>
        <v>0.19097222222222227</v>
      </c>
      <c r="K18" s="42"/>
      <c r="L18" s="34">
        <v>44242</v>
      </c>
      <c r="M18" s="55">
        <v>0.32291666666666669</v>
      </c>
      <c r="N18" s="56">
        <v>0.5</v>
      </c>
      <c r="O18" s="36"/>
      <c r="P18" s="37">
        <f t="shared" ref="P18:P22" si="31">N18-M18-O18</f>
        <v>0.17708333333333331</v>
      </c>
      <c r="Q18" s="42"/>
      <c r="R18" s="34">
        <v>44270</v>
      </c>
      <c r="S18" s="94">
        <v>0.51041666666666663</v>
      </c>
      <c r="T18" s="94">
        <v>0.6875</v>
      </c>
      <c r="U18" s="36"/>
      <c r="V18" s="37">
        <f t="shared" ref="V18:V22" si="32">T18-S18-U18</f>
        <v>0.17708333333333337</v>
      </c>
      <c r="W18" s="42"/>
      <c r="X18" s="182">
        <v>44301</v>
      </c>
      <c r="Y18" s="197">
        <v>0.32291666666666669</v>
      </c>
      <c r="Z18" s="198">
        <v>0.5</v>
      </c>
      <c r="AA18" s="183"/>
      <c r="AB18" s="184">
        <f t="shared" si="26"/>
        <v>0.17708333333333331</v>
      </c>
      <c r="AC18" s="189"/>
      <c r="AD18" s="217">
        <v>44331</v>
      </c>
      <c r="AE18" s="222"/>
      <c r="AF18" s="223"/>
      <c r="AG18" s="223"/>
      <c r="AH18" s="224"/>
      <c r="AI18" s="225"/>
      <c r="AJ18" s="217">
        <v>44362</v>
      </c>
      <c r="AK18" s="94">
        <v>0.3125</v>
      </c>
      <c r="AL18" s="94">
        <v>0.51736111111111105</v>
      </c>
      <c r="AM18" s="183"/>
      <c r="AN18" s="219">
        <f t="shared" si="30"/>
        <v>0.20486111111111105</v>
      </c>
      <c r="AO18" s="220"/>
      <c r="AP18" s="217">
        <v>44392</v>
      </c>
      <c r="AQ18" s="55">
        <v>0.32291666666666669</v>
      </c>
      <c r="AR18" s="56">
        <v>0.5</v>
      </c>
      <c r="AS18" s="183"/>
      <c r="AT18" s="219">
        <f t="shared" si="27"/>
        <v>0.17708333333333331</v>
      </c>
      <c r="AU18" s="221" t="s">
        <v>79</v>
      </c>
      <c r="AV18" s="217">
        <v>44423</v>
      </c>
      <c r="AW18" s="222"/>
      <c r="AX18" s="223"/>
      <c r="AY18" s="223"/>
      <c r="AZ18" s="224"/>
      <c r="BA18" s="225"/>
      <c r="BB18" s="217">
        <v>44454</v>
      </c>
      <c r="BC18" s="55">
        <v>0.32291666666666669</v>
      </c>
      <c r="BD18" s="94">
        <v>0.6875</v>
      </c>
      <c r="BE18" s="183">
        <v>4.1666666666666664E-2</v>
      </c>
      <c r="BF18" s="219">
        <f t="shared" si="28"/>
        <v>0.32291666666666663</v>
      </c>
      <c r="BG18" s="220"/>
      <c r="BH18" s="217">
        <v>44484</v>
      </c>
      <c r="BI18" s="55">
        <v>0.32291666666666669</v>
      </c>
      <c r="BJ18" s="56">
        <v>0.5</v>
      </c>
      <c r="BK18" s="183"/>
      <c r="BL18" s="219">
        <f t="shared" si="25"/>
        <v>0.17708333333333331</v>
      </c>
      <c r="BM18" s="220"/>
      <c r="BN18" s="309">
        <v>44515</v>
      </c>
      <c r="BO18" s="55">
        <v>0.32291666666666669</v>
      </c>
      <c r="BP18" s="94">
        <v>0.50694444444444442</v>
      </c>
      <c r="BQ18" s="183"/>
      <c r="BR18" s="297">
        <f t="shared" ref="BR18:BR22" si="33">BP18-BO18-BQ18</f>
        <v>0.18402777777777773</v>
      </c>
      <c r="BS18" s="220"/>
      <c r="BT18" s="314">
        <v>44545</v>
      </c>
      <c r="BU18" s="55">
        <v>0.32291666666666669</v>
      </c>
      <c r="BV18" s="94">
        <v>0.72222222222222221</v>
      </c>
      <c r="BW18" s="183">
        <v>4.1666666666666664E-2</v>
      </c>
      <c r="BX18" s="297">
        <f t="shared" si="29"/>
        <v>0.35763888888888884</v>
      </c>
      <c r="BY18" s="220"/>
    </row>
    <row r="19" spans="1:77" s="12" customFormat="1" x14ac:dyDescent="0.25">
      <c r="A19" s="331" t="s">
        <v>16</v>
      </c>
      <c r="B19" s="2"/>
      <c r="C19" s="2"/>
      <c r="D19" s="4">
        <f>SUM(D4:D17)</f>
        <v>13</v>
      </c>
      <c r="E19" s="2"/>
      <c r="F19" s="34">
        <v>44212</v>
      </c>
      <c r="G19" s="39"/>
      <c r="H19" s="40"/>
      <c r="I19" s="40"/>
      <c r="J19" s="41"/>
      <c r="K19" s="49"/>
      <c r="L19" s="34">
        <v>44243</v>
      </c>
      <c r="M19" s="94">
        <v>0.3125</v>
      </c>
      <c r="N19" s="56">
        <v>0.5</v>
      </c>
      <c r="O19" s="36"/>
      <c r="P19" s="37">
        <f t="shared" si="31"/>
        <v>0.1875</v>
      </c>
      <c r="Q19" s="42"/>
      <c r="R19" s="34">
        <v>44271</v>
      </c>
      <c r="S19" s="94">
        <v>0.3125</v>
      </c>
      <c r="T19" s="94">
        <v>0.52083333333333337</v>
      </c>
      <c r="U19" s="36"/>
      <c r="V19" s="37">
        <f t="shared" si="32"/>
        <v>0.20833333333333337</v>
      </c>
      <c r="W19" s="42"/>
      <c r="X19" s="182">
        <v>44302</v>
      </c>
      <c r="Y19" s="197">
        <v>0.32291666666666669</v>
      </c>
      <c r="Z19" s="233">
        <v>0.51041666666666663</v>
      </c>
      <c r="AA19" s="183"/>
      <c r="AB19" s="184">
        <f t="shared" si="26"/>
        <v>0.18749999999999994</v>
      </c>
      <c r="AC19" s="189"/>
      <c r="AD19" s="217">
        <v>44332</v>
      </c>
      <c r="AE19" s="222"/>
      <c r="AF19" s="223"/>
      <c r="AG19" s="223"/>
      <c r="AH19" s="224"/>
      <c r="AI19" s="225"/>
      <c r="AJ19" s="217">
        <v>44363</v>
      </c>
      <c r="AK19" s="55">
        <v>0.32291666666666669</v>
      </c>
      <c r="AL19" s="94">
        <v>0.71180555555555547</v>
      </c>
      <c r="AM19" s="183">
        <v>4.1666666666666664E-2</v>
      </c>
      <c r="AN19" s="219">
        <f t="shared" si="30"/>
        <v>0.3472222222222221</v>
      </c>
      <c r="AO19" s="220"/>
      <c r="AP19" s="217">
        <v>44393</v>
      </c>
      <c r="AQ19" s="55">
        <v>0.32291666666666669</v>
      </c>
      <c r="AR19" s="56">
        <v>0.5</v>
      </c>
      <c r="AS19" s="183"/>
      <c r="AT19" s="219">
        <f t="shared" si="27"/>
        <v>0.17708333333333331</v>
      </c>
      <c r="AU19" s="221" t="s">
        <v>79</v>
      </c>
      <c r="AV19" s="217">
        <v>44424</v>
      </c>
      <c r="AW19" s="55">
        <v>0.32291666666666669</v>
      </c>
      <c r="AX19" s="56">
        <v>0.5</v>
      </c>
      <c r="AY19" s="183"/>
      <c r="AZ19" s="219">
        <f t="shared" ref="AZ19:AZ23" si="34">AX19-AW19-AY19</f>
        <v>0.17708333333333331</v>
      </c>
      <c r="BA19" s="220"/>
      <c r="BB19" s="217">
        <v>44455</v>
      </c>
      <c r="BC19" s="55">
        <v>0.32291666666666669</v>
      </c>
      <c r="BD19" s="56">
        <v>0.5</v>
      </c>
      <c r="BE19" s="183"/>
      <c r="BF19" s="219">
        <f t="shared" si="28"/>
        <v>0.17708333333333331</v>
      </c>
      <c r="BG19" s="220"/>
      <c r="BH19" s="217">
        <v>44485</v>
      </c>
      <c r="BI19" s="222"/>
      <c r="BJ19" s="223"/>
      <c r="BK19" s="223"/>
      <c r="BL19" s="224"/>
      <c r="BM19" s="225"/>
      <c r="BN19" s="309">
        <v>44516</v>
      </c>
      <c r="BO19" s="55">
        <v>0.32291666666666669</v>
      </c>
      <c r="BP19" s="94">
        <v>0.52777777777777779</v>
      </c>
      <c r="BQ19" s="183"/>
      <c r="BR19" s="297">
        <f t="shared" si="33"/>
        <v>0.2048611111111111</v>
      </c>
      <c r="BS19" s="220"/>
      <c r="BT19" s="314">
        <v>44546</v>
      </c>
      <c r="BU19" s="55">
        <v>0.32291666666666669</v>
      </c>
      <c r="BV19" s="94">
        <v>0.51041666666666663</v>
      </c>
      <c r="BW19" s="183"/>
      <c r="BX19" s="297">
        <f t="shared" si="29"/>
        <v>0.18749999999999994</v>
      </c>
      <c r="BY19" s="220"/>
    </row>
    <row r="20" spans="1:77" s="12" customFormat="1" x14ac:dyDescent="0.25">
      <c r="A20" s="322"/>
      <c r="E20" s="2"/>
      <c r="F20" s="34">
        <v>44213</v>
      </c>
      <c r="G20" s="39"/>
      <c r="H20" s="40"/>
      <c r="I20" s="40"/>
      <c r="J20" s="41"/>
      <c r="K20" s="49"/>
      <c r="L20" s="34">
        <v>44244</v>
      </c>
      <c r="M20" s="55">
        <v>0.32291666666666669</v>
      </c>
      <c r="N20" s="94">
        <v>0.69791666666666663</v>
      </c>
      <c r="O20" s="36">
        <v>4.1666666666666664E-2</v>
      </c>
      <c r="P20" s="37">
        <f t="shared" si="31"/>
        <v>0.33333333333333326</v>
      </c>
      <c r="Q20" s="42"/>
      <c r="R20" s="34">
        <v>44272</v>
      </c>
      <c r="S20" s="55">
        <v>0.32291666666666669</v>
      </c>
      <c r="T20" s="94">
        <v>0.6875</v>
      </c>
      <c r="U20" s="36">
        <v>4.1666666666666664E-2</v>
      </c>
      <c r="V20" s="37">
        <f t="shared" si="32"/>
        <v>0.32291666666666663</v>
      </c>
      <c r="W20" s="42"/>
      <c r="X20" s="182">
        <v>44303</v>
      </c>
      <c r="Y20" s="185"/>
      <c r="Z20" s="188"/>
      <c r="AA20" s="188"/>
      <c r="AB20" s="186"/>
      <c r="AC20" s="187"/>
      <c r="AD20" s="217">
        <v>44333</v>
      </c>
      <c r="AE20" s="55">
        <v>0.32291666666666669</v>
      </c>
      <c r="AF20" s="94">
        <v>0.51736111111111105</v>
      </c>
      <c r="AG20" s="183"/>
      <c r="AH20" s="219">
        <f t="shared" ref="AH20:AH24" si="35">AF20-AE20-AG20</f>
        <v>0.19444444444444436</v>
      </c>
      <c r="AI20" s="220"/>
      <c r="AJ20" s="217">
        <v>44364</v>
      </c>
      <c r="AK20" s="55">
        <v>0.32291666666666669</v>
      </c>
      <c r="AL20" s="94">
        <v>0.52777777777777779</v>
      </c>
      <c r="AM20" s="183"/>
      <c r="AN20" s="219">
        <f t="shared" si="30"/>
        <v>0.2048611111111111</v>
      </c>
      <c r="AO20" s="220"/>
      <c r="AP20" s="217">
        <v>44394</v>
      </c>
      <c r="AQ20" s="222"/>
      <c r="AR20" s="223"/>
      <c r="AS20" s="223"/>
      <c r="AT20" s="224"/>
      <c r="AU20" s="225"/>
      <c r="AV20" s="217">
        <v>44425</v>
      </c>
      <c r="AW20" s="94">
        <v>0.3125</v>
      </c>
      <c r="AX20" s="56">
        <v>0.5</v>
      </c>
      <c r="AY20" s="183"/>
      <c r="AZ20" s="219">
        <f t="shared" si="34"/>
        <v>0.1875</v>
      </c>
      <c r="BA20" s="220"/>
      <c r="BB20" s="217">
        <v>44456</v>
      </c>
      <c r="BC20" s="55">
        <v>0.32291666666666669</v>
      </c>
      <c r="BD20" s="56">
        <v>0.5</v>
      </c>
      <c r="BE20" s="183"/>
      <c r="BF20" s="219">
        <f t="shared" si="28"/>
        <v>0.17708333333333331</v>
      </c>
      <c r="BG20" s="220"/>
      <c r="BH20" s="217">
        <v>44486</v>
      </c>
      <c r="BI20" s="222"/>
      <c r="BJ20" s="223"/>
      <c r="BK20" s="223"/>
      <c r="BL20" s="224"/>
      <c r="BM20" s="225"/>
      <c r="BN20" s="309">
        <v>44517</v>
      </c>
      <c r="BO20" s="55">
        <v>0.32291666666666669</v>
      </c>
      <c r="BP20" s="94">
        <v>0.69791666666666663</v>
      </c>
      <c r="BQ20" s="183">
        <v>4.1666666666666664E-2</v>
      </c>
      <c r="BR20" s="297">
        <f t="shared" si="33"/>
        <v>0.33333333333333326</v>
      </c>
      <c r="BS20" s="220"/>
      <c r="BT20" s="314">
        <v>44547</v>
      </c>
      <c r="BU20" s="94">
        <v>0.30208333333333331</v>
      </c>
      <c r="BV20" s="94">
        <v>0.69444444444444453</v>
      </c>
      <c r="BW20" s="92">
        <v>7.9861111111111105E-2</v>
      </c>
      <c r="BX20" s="297">
        <f t="shared" si="29"/>
        <v>0.31250000000000011</v>
      </c>
      <c r="BY20" s="220"/>
    </row>
    <row r="21" spans="1:77" s="12" customFormat="1" x14ac:dyDescent="0.25">
      <c r="A21" s="322"/>
      <c r="F21" s="34">
        <v>44214</v>
      </c>
      <c r="G21" s="55">
        <v>0.32291666666666669</v>
      </c>
      <c r="H21" s="56">
        <v>0.5</v>
      </c>
      <c r="I21" s="36"/>
      <c r="J21" s="37">
        <f t="shared" ref="J21:J25" si="36">H21-G21-I21</f>
        <v>0.17708333333333331</v>
      </c>
      <c r="K21" s="42"/>
      <c r="L21" s="34">
        <v>44245</v>
      </c>
      <c r="M21" s="55">
        <v>0.32291666666666669</v>
      </c>
      <c r="N21" s="56">
        <v>0.5</v>
      </c>
      <c r="O21" s="36"/>
      <c r="P21" s="37">
        <f t="shared" si="31"/>
        <v>0.17708333333333331</v>
      </c>
      <c r="Q21" s="42"/>
      <c r="R21" s="34">
        <v>44273</v>
      </c>
      <c r="S21" s="55">
        <v>0.32291666666666669</v>
      </c>
      <c r="T21" s="56">
        <v>0.5</v>
      </c>
      <c r="U21" s="36"/>
      <c r="V21" s="37">
        <f t="shared" si="32"/>
        <v>0.17708333333333331</v>
      </c>
      <c r="W21" s="42"/>
      <c r="X21" s="182">
        <v>44304</v>
      </c>
      <c r="Y21" s="185"/>
      <c r="Z21" s="188"/>
      <c r="AA21" s="188"/>
      <c r="AB21" s="186"/>
      <c r="AC21" s="187"/>
      <c r="AD21" s="217">
        <v>44334</v>
      </c>
      <c r="AE21" s="94">
        <v>0.3125</v>
      </c>
      <c r="AF21" s="94">
        <v>0.50347222222222221</v>
      </c>
      <c r="AG21" s="183"/>
      <c r="AH21" s="219">
        <f t="shared" si="35"/>
        <v>0.19097222222222221</v>
      </c>
      <c r="AI21" s="220"/>
      <c r="AJ21" s="217">
        <v>44365</v>
      </c>
      <c r="AK21" s="55">
        <v>0.32291666666666669</v>
      </c>
      <c r="AL21" s="94">
        <v>0.52777777777777779</v>
      </c>
      <c r="AM21" s="183"/>
      <c r="AN21" s="219">
        <f t="shared" si="30"/>
        <v>0.2048611111111111</v>
      </c>
      <c r="AO21" s="220"/>
      <c r="AP21" s="217">
        <v>44395</v>
      </c>
      <c r="AQ21" s="222"/>
      <c r="AR21" s="223"/>
      <c r="AS21" s="223"/>
      <c r="AT21" s="224"/>
      <c r="AU21" s="225"/>
      <c r="AV21" s="217">
        <v>44426</v>
      </c>
      <c r="AW21" s="55">
        <v>0.32291666666666669</v>
      </c>
      <c r="AX21" s="94">
        <v>0.69097222222222221</v>
      </c>
      <c r="AY21" s="183">
        <v>4.1666666666666664E-2</v>
      </c>
      <c r="AZ21" s="219">
        <f t="shared" si="34"/>
        <v>0.32638888888888884</v>
      </c>
      <c r="BA21" s="220"/>
      <c r="BB21" s="217">
        <v>44457</v>
      </c>
      <c r="BC21" s="222"/>
      <c r="BD21" s="223"/>
      <c r="BE21" s="223"/>
      <c r="BF21" s="224"/>
      <c r="BG21" s="225"/>
      <c r="BH21" s="217">
        <v>44487</v>
      </c>
      <c r="BI21" s="55">
        <v>0.32291666666666669</v>
      </c>
      <c r="BJ21" s="56">
        <v>0.5</v>
      </c>
      <c r="BK21" s="183"/>
      <c r="BL21" s="219">
        <f t="shared" ref="BL21:BL25" si="37">BJ21-BI21-BK21</f>
        <v>0.17708333333333331</v>
      </c>
      <c r="BM21" s="220"/>
      <c r="BN21" s="309">
        <v>44518</v>
      </c>
      <c r="BO21" s="94">
        <v>0.375</v>
      </c>
      <c r="BP21" s="94">
        <v>0.5625</v>
      </c>
      <c r="BQ21" s="183"/>
      <c r="BR21" s="297">
        <f t="shared" si="33"/>
        <v>0.1875</v>
      </c>
      <c r="BS21" s="220"/>
      <c r="BT21" s="314">
        <v>44548</v>
      </c>
      <c r="BU21" s="298"/>
      <c r="BV21" s="298"/>
      <c r="BW21" s="301"/>
      <c r="BX21" s="299"/>
      <c r="BY21" s="300"/>
    </row>
    <row r="22" spans="1:77" s="12" customFormat="1" x14ac:dyDescent="0.25">
      <c r="A22" s="322" t="s">
        <v>174</v>
      </c>
      <c r="B22" s="317" t="s">
        <v>172</v>
      </c>
      <c r="D22" s="321">
        <v>-10.199999999999999</v>
      </c>
      <c r="E22" s="3"/>
      <c r="F22" s="34">
        <v>44215</v>
      </c>
      <c r="G22" s="94">
        <v>0.3125</v>
      </c>
      <c r="H22" s="56">
        <v>0.5</v>
      </c>
      <c r="I22" s="36"/>
      <c r="J22" s="37">
        <f t="shared" si="36"/>
        <v>0.1875</v>
      </c>
      <c r="K22" s="42"/>
      <c r="L22" s="34">
        <v>44246</v>
      </c>
      <c r="M22" s="55">
        <v>0.32291666666666669</v>
      </c>
      <c r="N22" s="94">
        <v>0.52083333333333337</v>
      </c>
      <c r="O22" s="36"/>
      <c r="P22" s="37">
        <f t="shared" si="31"/>
        <v>0.19791666666666669</v>
      </c>
      <c r="Q22" s="42"/>
      <c r="R22" s="34">
        <v>44274</v>
      </c>
      <c r="S22" s="55">
        <v>0.32291666666666669</v>
      </c>
      <c r="T22" s="56">
        <v>0.5</v>
      </c>
      <c r="U22" s="36"/>
      <c r="V22" s="37">
        <f t="shared" si="32"/>
        <v>0.17708333333333331</v>
      </c>
      <c r="W22" s="42"/>
      <c r="X22" s="182">
        <v>44305</v>
      </c>
      <c r="Y22" s="197">
        <v>0.32291666666666669</v>
      </c>
      <c r="Z22" s="198">
        <v>0.5</v>
      </c>
      <c r="AA22" s="183"/>
      <c r="AB22" s="184">
        <f t="shared" ref="AB22:AB26" si="38">Z22-Y22-AA22</f>
        <v>0.17708333333333331</v>
      </c>
      <c r="AC22" s="189"/>
      <c r="AD22" s="217">
        <v>44335</v>
      </c>
      <c r="AE22" s="55">
        <v>0.32291666666666669</v>
      </c>
      <c r="AF22" s="94">
        <v>0.71180555555555547</v>
      </c>
      <c r="AG22" s="183">
        <v>4.1666666666666664E-2</v>
      </c>
      <c r="AH22" s="219">
        <f t="shared" si="35"/>
        <v>0.3472222222222221</v>
      </c>
      <c r="AI22" s="220"/>
      <c r="AJ22" s="217">
        <v>44366</v>
      </c>
      <c r="AK22" s="222"/>
      <c r="AL22" s="223"/>
      <c r="AM22" s="223"/>
      <c r="AN22" s="224"/>
      <c r="AO22" s="225"/>
      <c r="AP22" s="217">
        <v>44396</v>
      </c>
      <c r="AQ22" s="55">
        <v>0.32291666666666669</v>
      </c>
      <c r="AR22" s="56">
        <v>0.5</v>
      </c>
      <c r="AS22" s="183"/>
      <c r="AT22" s="219">
        <f t="shared" ref="AT22:AT26" si="39">AR22-AQ22-AS22</f>
        <v>0.17708333333333331</v>
      </c>
      <c r="AU22" s="221" t="s">
        <v>79</v>
      </c>
      <c r="AV22" s="217">
        <v>44427</v>
      </c>
      <c r="AW22" s="55">
        <v>0.32291666666666669</v>
      </c>
      <c r="AX22" s="56">
        <v>0.5</v>
      </c>
      <c r="AY22" s="183"/>
      <c r="AZ22" s="219">
        <f t="shared" si="34"/>
        <v>0.17708333333333331</v>
      </c>
      <c r="BA22" s="220"/>
      <c r="BB22" s="217">
        <v>44458</v>
      </c>
      <c r="BC22" s="222"/>
      <c r="BD22" s="223"/>
      <c r="BE22" s="223"/>
      <c r="BF22" s="224"/>
      <c r="BG22" s="225"/>
      <c r="BH22" s="217">
        <v>44488</v>
      </c>
      <c r="BI22" s="55">
        <v>0.32291666666666669</v>
      </c>
      <c r="BJ22" s="56">
        <v>0.5</v>
      </c>
      <c r="BK22" s="183"/>
      <c r="BL22" s="219">
        <f t="shared" si="37"/>
        <v>0.17708333333333331</v>
      </c>
      <c r="BM22" s="220"/>
      <c r="BN22" s="309">
        <v>44519</v>
      </c>
      <c r="BO22" s="94">
        <v>0.3125</v>
      </c>
      <c r="BP22" s="94">
        <v>0.52083333333333337</v>
      </c>
      <c r="BQ22" s="183"/>
      <c r="BR22" s="297">
        <f t="shared" si="33"/>
        <v>0.20833333333333337</v>
      </c>
      <c r="BS22" s="220"/>
      <c r="BT22" s="314">
        <v>44549</v>
      </c>
      <c r="BU22" s="298"/>
      <c r="BV22" s="301"/>
      <c r="BW22" s="301"/>
      <c r="BX22" s="299"/>
      <c r="BY22" s="300"/>
    </row>
    <row r="23" spans="1:77" s="12" customFormat="1" x14ac:dyDescent="0.25">
      <c r="A23" s="323">
        <v>44559</v>
      </c>
      <c r="B23" s="317" t="s">
        <v>173</v>
      </c>
      <c r="D23" s="321">
        <v>-1</v>
      </c>
      <c r="E23" s="5"/>
      <c r="F23" s="34">
        <v>44216</v>
      </c>
      <c r="G23" s="55">
        <v>0.32291666666666669</v>
      </c>
      <c r="H23" s="94">
        <v>0.69444444444444453</v>
      </c>
      <c r="I23" s="36">
        <v>4.1666666666666664E-2</v>
      </c>
      <c r="J23" s="37">
        <f t="shared" si="36"/>
        <v>0.32986111111111116</v>
      </c>
      <c r="K23" s="42"/>
      <c r="L23" s="34">
        <v>44247</v>
      </c>
      <c r="M23" s="39"/>
      <c r="N23" s="40"/>
      <c r="O23" s="40"/>
      <c r="P23" s="41"/>
      <c r="Q23" s="49"/>
      <c r="R23" s="34">
        <v>44275</v>
      </c>
      <c r="S23" s="39"/>
      <c r="T23" s="40"/>
      <c r="U23" s="40"/>
      <c r="V23" s="41"/>
      <c r="W23" s="49"/>
      <c r="X23" s="182">
        <v>44306</v>
      </c>
      <c r="Y23" s="233">
        <v>0.3125</v>
      </c>
      <c r="Z23" s="233">
        <v>0.53472222222222221</v>
      </c>
      <c r="AA23" s="183"/>
      <c r="AB23" s="184">
        <f t="shared" si="38"/>
        <v>0.22222222222222221</v>
      </c>
      <c r="AC23" s="189"/>
      <c r="AD23" s="217">
        <v>44336</v>
      </c>
      <c r="AE23" s="55">
        <v>0.32291666666666669</v>
      </c>
      <c r="AF23" s="94">
        <v>0.51041666666666663</v>
      </c>
      <c r="AG23" s="183"/>
      <c r="AH23" s="219">
        <f t="shared" si="35"/>
        <v>0.18749999999999994</v>
      </c>
      <c r="AI23" s="220"/>
      <c r="AJ23" s="217">
        <v>44367</v>
      </c>
      <c r="AK23" s="222"/>
      <c r="AL23" s="223"/>
      <c r="AM23" s="223"/>
      <c r="AN23" s="224"/>
      <c r="AO23" s="225"/>
      <c r="AP23" s="217">
        <v>44397</v>
      </c>
      <c r="AQ23" s="55">
        <v>0.32291666666666669</v>
      </c>
      <c r="AR23" s="56">
        <v>0.5</v>
      </c>
      <c r="AS23" s="183"/>
      <c r="AT23" s="219">
        <f t="shared" si="39"/>
        <v>0.17708333333333331</v>
      </c>
      <c r="AU23" s="221" t="s">
        <v>79</v>
      </c>
      <c r="AV23" s="217">
        <v>44428</v>
      </c>
      <c r="AW23" s="55">
        <v>0.32291666666666669</v>
      </c>
      <c r="AX23" s="56">
        <v>0.5</v>
      </c>
      <c r="AY23" s="183"/>
      <c r="AZ23" s="219">
        <f t="shared" si="34"/>
        <v>0.17708333333333331</v>
      </c>
      <c r="BA23" s="220"/>
      <c r="BB23" s="217">
        <v>44459</v>
      </c>
      <c r="BC23" s="55"/>
      <c r="BD23" s="56"/>
      <c r="BE23" s="183"/>
      <c r="BF23" s="219"/>
      <c r="BG23" s="221" t="s">
        <v>31</v>
      </c>
      <c r="BH23" s="217">
        <v>44489</v>
      </c>
      <c r="BI23" s="55">
        <v>0.32291666666666669</v>
      </c>
      <c r="BJ23" s="94">
        <v>0.69791666666666663</v>
      </c>
      <c r="BK23" s="183">
        <v>4.1666666666666664E-2</v>
      </c>
      <c r="BL23" s="219">
        <f t="shared" si="37"/>
        <v>0.33333333333333326</v>
      </c>
      <c r="BM23" s="220"/>
      <c r="BN23" s="309">
        <v>44520</v>
      </c>
      <c r="BO23" s="298"/>
      <c r="BP23" s="301"/>
      <c r="BQ23" s="301"/>
      <c r="BR23" s="299"/>
      <c r="BS23" s="300"/>
      <c r="BT23" s="314">
        <v>44550</v>
      </c>
      <c r="BU23" s="94">
        <v>0.30208333333333331</v>
      </c>
      <c r="BV23" s="94">
        <v>0.71527777777777779</v>
      </c>
      <c r="BW23" s="183">
        <v>9.0277777777777776E-2</v>
      </c>
      <c r="BX23" s="297">
        <f t="shared" ref="BX23:BX27" si="40">BV23-BU23-BW23</f>
        <v>0.32291666666666669</v>
      </c>
      <c r="BY23" s="220"/>
    </row>
    <row r="24" spans="1:77" s="12" customFormat="1" x14ac:dyDescent="0.25">
      <c r="A24" s="322"/>
      <c r="F24" s="34">
        <v>44217</v>
      </c>
      <c r="G24" s="55">
        <v>0.32291666666666669</v>
      </c>
      <c r="H24" s="94">
        <v>0.51041666666666663</v>
      </c>
      <c r="I24" s="36"/>
      <c r="J24" s="37">
        <f t="shared" si="36"/>
        <v>0.18749999999999994</v>
      </c>
      <c r="K24" s="42"/>
      <c r="L24" s="34">
        <v>44248</v>
      </c>
      <c r="M24" s="39"/>
      <c r="N24" s="40"/>
      <c r="O24" s="40"/>
      <c r="P24" s="41"/>
      <c r="Q24" s="49"/>
      <c r="R24" s="34">
        <v>44276</v>
      </c>
      <c r="S24" s="39"/>
      <c r="T24" s="40"/>
      <c r="U24" s="40"/>
      <c r="V24" s="41"/>
      <c r="W24" s="49"/>
      <c r="X24" s="182">
        <v>44307</v>
      </c>
      <c r="Y24" s="197">
        <v>0.32291666666666669</v>
      </c>
      <c r="Z24" s="233">
        <v>0.69791666666666663</v>
      </c>
      <c r="AA24" s="183">
        <v>4.1666666666666664E-2</v>
      </c>
      <c r="AB24" s="184">
        <f t="shared" si="38"/>
        <v>0.33333333333333326</v>
      </c>
      <c r="AC24" s="189"/>
      <c r="AD24" s="217">
        <v>44337</v>
      </c>
      <c r="AE24" s="55">
        <v>0.32291666666666669</v>
      </c>
      <c r="AF24" s="56">
        <v>0.5</v>
      </c>
      <c r="AG24" s="183"/>
      <c r="AH24" s="219">
        <f t="shared" si="35"/>
        <v>0.17708333333333331</v>
      </c>
      <c r="AI24" s="220"/>
      <c r="AJ24" s="217">
        <v>44368</v>
      </c>
      <c r="AK24" s="55">
        <v>0.32291666666666669</v>
      </c>
      <c r="AL24" s="94">
        <v>0.52083333333333337</v>
      </c>
      <c r="AM24" s="183"/>
      <c r="AN24" s="219">
        <f t="shared" ref="AN24:AN28" si="41">AL24-AK24-AM24</f>
        <v>0.19791666666666669</v>
      </c>
      <c r="AO24" s="220"/>
      <c r="AP24" s="217">
        <v>44398</v>
      </c>
      <c r="AQ24" s="55">
        <v>0.32291666666666669</v>
      </c>
      <c r="AR24" s="56">
        <v>0.71875</v>
      </c>
      <c r="AS24" s="183">
        <v>4.1666666666666664E-2</v>
      </c>
      <c r="AT24" s="219">
        <f t="shared" si="39"/>
        <v>0.35416666666666663</v>
      </c>
      <c r="AU24" s="221" t="s">
        <v>79</v>
      </c>
      <c r="AV24" s="217">
        <v>44429</v>
      </c>
      <c r="AW24" s="222"/>
      <c r="AX24" s="223"/>
      <c r="AY24" s="223"/>
      <c r="AZ24" s="224"/>
      <c r="BA24" s="225"/>
      <c r="BB24" s="217">
        <v>44460</v>
      </c>
      <c r="BC24" s="55">
        <v>0.32291666666666669</v>
      </c>
      <c r="BD24" s="56">
        <v>0.5</v>
      </c>
      <c r="BE24" s="183"/>
      <c r="BF24" s="219">
        <f t="shared" ref="BF24:BF27" si="42">BD24-BC24-BE24</f>
        <v>0.17708333333333331</v>
      </c>
      <c r="BG24" s="220"/>
      <c r="BH24" s="217">
        <v>44490</v>
      </c>
      <c r="BI24" s="55">
        <v>0.32291666666666669</v>
      </c>
      <c r="BJ24" s="56">
        <v>0.5</v>
      </c>
      <c r="BK24" s="183"/>
      <c r="BL24" s="219">
        <f t="shared" si="37"/>
        <v>0.17708333333333331</v>
      </c>
      <c r="BM24" s="220"/>
      <c r="BN24" s="309">
        <v>44521</v>
      </c>
      <c r="BO24" s="298"/>
      <c r="BP24" s="301"/>
      <c r="BQ24" s="301"/>
      <c r="BR24" s="299"/>
      <c r="BS24" s="300"/>
      <c r="BT24" s="314">
        <v>44551</v>
      </c>
      <c r="BU24" s="55">
        <v>0.32291666666666669</v>
      </c>
      <c r="BV24" s="94">
        <v>0.51041666666666663</v>
      </c>
      <c r="BW24" s="92"/>
      <c r="BX24" s="297">
        <f t="shared" si="40"/>
        <v>0.18749999999999994</v>
      </c>
      <c r="BY24" s="220"/>
    </row>
    <row r="25" spans="1:77" s="12" customFormat="1" x14ac:dyDescent="0.25">
      <c r="A25" s="322"/>
      <c r="E25" s="2"/>
      <c r="F25" s="34">
        <v>44218</v>
      </c>
      <c r="G25" s="55">
        <v>0.32291666666666669</v>
      </c>
      <c r="H25" s="56">
        <v>0.5</v>
      </c>
      <c r="I25" s="36"/>
      <c r="J25" s="37">
        <f t="shared" si="36"/>
        <v>0.17708333333333331</v>
      </c>
      <c r="K25" s="42"/>
      <c r="L25" s="34">
        <v>44249</v>
      </c>
      <c r="M25" s="55">
        <v>0.32291666666666669</v>
      </c>
      <c r="N25" s="56">
        <v>0.5</v>
      </c>
      <c r="O25" s="36"/>
      <c r="P25" s="37">
        <f t="shared" ref="P25:P29" si="43">N25-M25-O25</f>
        <v>0.17708333333333331</v>
      </c>
      <c r="Q25" s="42"/>
      <c r="R25" s="34">
        <v>44277</v>
      </c>
      <c r="S25" s="55">
        <v>0.32291666666666669</v>
      </c>
      <c r="T25" s="94">
        <v>0.51041666666666663</v>
      </c>
      <c r="U25" s="36"/>
      <c r="V25" s="37">
        <f t="shared" ref="V25:V29" si="44">T25-S25-U25</f>
        <v>0.18749999999999994</v>
      </c>
      <c r="W25" s="42"/>
      <c r="X25" s="182">
        <v>44308</v>
      </c>
      <c r="Y25" s="197">
        <v>0.32291666666666669</v>
      </c>
      <c r="Z25" s="233">
        <v>0.50694444444444442</v>
      </c>
      <c r="AA25" s="183"/>
      <c r="AB25" s="184">
        <f t="shared" si="38"/>
        <v>0.18402777777777773</v>
      </c>
      <c r="AC25" s="189"/>
      <c r="AD25" s="217">
        <v>44338</v>
      </c>
      <c r="AE25" s="222"/>
      <c r="AF25" s="223"/>
      <c r="AG25" s="223"/>
      <c r="AH25" s="224"/>
      <c r="AI25" s="225"/>
      <c r="AJ25" s="217">
        <v>44369</v>
      </c>
      <c r="AK25" s="94">
        <v>0.3125</v>
      </c>
      <c r="AL25" s="56">
        <v>0.5</v>
      </c>
      <c r="AM25" s="183"/>
      <c r="AN25" s="219">
        <f t="shared" si="41"/>
        <v>0.1875</v>
      </c>
      <c r="AO25" s="220"/>
      <c r="AP25" s="217">
        <v>44399</v>
      </c>
      <c r="AQ25" s="55">
        <v>0.32291666666666669</v>
      </c>
      <c r="AR25" s="56">
        <v>0.5</v>
      </c>
      <c r="AS25" s="183"/>
      <c r="AT25" s="219">
        <f t="shared" si="39"/>
        <v>0.17708333333333331</v>
      </c>
      <c r="AU25" s="221" t="s">
        <v>79</v>
      </c>
      <c r="AV25" s="217">
        <v>44430</v>
      </c>
      <c r="AW25" s="222"/>
      <c r="AX25" s="223"/>
      <c r="AY25" s="223"/>
      <c r="AZ25" s="224"/>
      <c r="BA25" s="225"/>
      <c r="BB25" s="217">
        <v>44461</v>
      </c>
      <c r="BC25" s="55">
        <v>0.32291666666666669</v>
      </c>
      <c r="BD25" s="94">
        <v>0.71180555555555547</v>
      </c>
      <c r="BE25" s="183">
        <v>4.1666666666666664E-2</v>
      </c>
      <c r="BF25" s="219">
        <f t="shared" si="42"/>
        <v>0.3472222222222221</v>
      </c>
      <c r="BG25" s="220"/>
      <c r="BH25" s="217">
        <v>44491</v>
      </c>
      <c r="BI25" s="55">
        <v>0.32291666666666669</v>
      </c>
      <c r="BJ25" s="56">
        <v>0.5</v>
      </c>
      <c r="BK25" s="183"/>
      <c r="BL25" s="219">
        <f t="shared" si="37"/>
        <v>0.17708333333333331</v>
      </c>
      <c r="BM25" s="220"/>
      <c r="BN25" s="309">
        <v>44522</v>
      </c>
      <c r="BO25" s="55">
        <v>0.32291666666666669</v>
      </c>
      <c r="BP25" s="94">
        <v>0.57291666666666663</v>
      </c>
      <c r="BQ25" s="183"/>
      <c r="BR25" s="297">
        <f t="shared" ref="BR25:BR29" si="45">BP25-BO25-BQ25</f>
        <v>0.24999999999999994</v>
      </c>
      <c r="BS25" s="220"/>
      <c r="BT25" s="314">
        <v>44552</v>
      </c>
      <c r="BU25" s="55">
        <v>0.32291666666666669</v>
      </c>
      <c r="BV25" s="94">
        <v>0.6875</v>
      </c>
      <c r="BW25" s="183">
        <v>4.1666666666666664E-2</v>
      </c>
      <c r="BX25" s="297">
        <f t="shared" si="40"/>
        <v>0.32291666666666663</v>
      </c>
      <c r="BY25" s="220"/>
    </row>
    <row r="26" spans="1:77" s="12" customFormat="1" ht="15.75" thickBot="1" x14ac:dyDescent="0.3">
      <c r="A26" s="331" t="s">
        <v>18</v>
      </c>
      <c r="B26" s="2"/>
      <c r="C26" s="2"/>
      <c r="D26" s="21">
        <f>SUM(D19:D25)</f>
        <v>1.8000000000000007</v>
      </c>
      <c r="F26" s="34">
        <v>44219</v>
      </c>
      <c r="G26" s="39"/>
      <c r="H26" s="40"/>
      <c r="I26" s="40"/>
      <c r="J26" s="41"/>
      <c r="K26" s="49"/>
      <c r="L26" s="34">
        <v>44250</v>
      </c>
      <c r="M26" s="94">
        <v>0.3125</v>
      </c>
      <c r="N26" s="94">
        <v>0.50347222222222221</v>
      </c>
      <c r="O26" s="36"/>
      <c r="P26" s="37">
        <f t="shared" si="43"/>
        <v>0.19097222222222221</v>
      </c>
      <c r="Q26" s="42"/>
      <c r="R26" s="34">
        <v>44278</v>
      </c>
      <c r="S26" s="94">
        <v>0.3125</v>
      </c>
      <c r="T26" s="56">
        <v>0.5</v>
      </c>
      <c r="U26" s="36"/>
      <c r="V26" s="37">
        <f t="shared" si="44"/>
        <v>0.1875</v>
      </c>
      <c r="W26" s="42"/>
      <c r="X26" s="182">
        <v>44309</v>
      </c>
      <c r="Y26" s="197">
        <v>0.32291666666666669</v>
      </c>
      <c r="Z26" s="233">
        <v>0.50694444444444442</v>
      </c>
      <c r="AA26" s="183"/>
      <c r="AB26" s="184">
        <f t="shared" si="38"/>
        <v>0.18402777777777773</v>
      </c>
      <c r="AC26" s="189"/>
      <c r="AD26" s="217">
        <v>44339</v>
      </c>
      <c r="AE26" s="222"/>
      <c r="AF26" s="223"/>
      <c r="AG26" s="223"/>
      <c r="AH26" s="224"/>
      <c r="AI26" s="225"/>
      <c r="AJ26" s="217">
        <v>44370</v>
      </c>
      <c r="AK26" s="55">
        <v>0.32291666666666669</v>
      </c>
      <c r="AL26" s="94">
        <v>0.69444444444444453</v>
      </c>
      <c r="AM26" s="183">
        <v>4.1666666666666664E-2</v>
      </c>
      <c r="AN26" s="219">
        <f t="shared" si="41"/>
        <v>0.32986111111111116</v>
      </c>
      <c r="AO26" s="220"/>
      <c r="AP26" s="217">
        <v>44400</v>
      </c>
      <c r="AQ26" s="55">
        <v>0.32291666666666669</v>
      </c>
      <c r="AR26" s="56">
        <v>0.5</v>
      </c>
      <c r="AS26" s="183"/>
      <c r="AT26" s="219">
        <f t="shared" si="39"/>
        <v>0.17708333333333331</v>
      </c>
      <c r="AU26" s="221" t="s">
        <v>79</v>
      </c>
      <c r="AV26" s="217">
        <v>44431</v>
      </c>
      <c r="AW26" s="55">
        <v>0.32291666666666669</v>
      </c>
      <c r="AX26" s="56">
        <v>0.5</v>
      </c>
      <c r="AY26" s="183"/>
      <c r="AZ26" s="219">
        <f t="shared" ref="AZ26:AZ30" si="46">AX26-AW26-AY26</f>
        <v>0.17708333333333331</v>
      </c>
      <c r="BA26" s="220"/>
      <c r="BB26" s="217">
        <v>44462</v>
      </c>
      <c r="BC26" s="55">
        <v>0.32291666666666669</v>
      </c>
      <c r="BD26" s="56">
        <v>0.5</v>
      </c>
      <c r="BE26" s="183"/>
      <c r="BF26" s="219">
        <f t="shared" si="42"/>
        <v>0.17708333333333331</v>
      </c>
      <c r="BG26" s="220"/>
      <c r="BH26" s="217">
        <v>44492</v>
      </c>
      <c r="BI26" s="222"/>
      <c r="BJ26" s="223"/>
      <c r="BK26" s="223"/>
      <c r="BL26" s="224"/>
      <c r="BM26" s="225"/>
      <c r="BN26" s="309">
        <v>44523</v>
      </c>
      <c r="BO26" s="55">
        <v>0.32291666666666669</v>
      </c>
      <c r="BP26" s="94">
        <v>0.52777777777777779</v>
      </c>
      <c r="BQ26" s="183"/>
      <c r="BR26" s="297">
        <f t="shared" si="45"/>
        <v>0.2048611111111111</v>
      </c>
      <c r="BS26" s="220"/>
      <c r="BT26" s="314">
        <v>44553</v>
      </c>
      <c r="BU26" s="55">
        <v>0.32291666666666669</v>
      </c>
      <c r="BV26" s="56">
        <v>0.5</v>
      </c>
      <c r="BW26" s="183"/>
      <c r="BX26" s="297">
        <f t="shared" si="40"/>
        <v>0.17708333333333331</v>
      </c>
      <c r="BY26" s="220"/>
    </row>
    <row r="27" spans="1:77" s="12" customFormat="1" ht="15.75" thickTop="1" x14ac:dyDescent="0.25">
      <c r="A27" s="322"/>
      <c r="F27" s="34">
        <v>44220</v>
      </c>
      <c r="G27" s="39"/>
      <c r="H27" s="40"/>
      <c r="I27" s="40"/>
      <c r="J27" s="41"/>
      <c r="K27" s="49"/>
      <c r="L27" s="34">
        <v>44251</v>
      </c>
      <c r="M27" s="55">
        <v>0.32291666666666669</v>
      </c>
      <c r="N27" s="94">
        <v>0.69791666666666663</v>
      </c>
      <c r="O27" s="36">
        <v>4.1666666666666664E-2</v>
      </c>
      <c r="P27" s="37">
        <f t="shared" si="43"/>
        <v>0.33333333333333326</v>
      </c>
      <c r="Q27" s="42"/>
      <c r="R27" s="34">
        <v>44279</v>
      </c>
      <c r="S27" s="55">
        <v>0.32291666666666669</v>
      </c>
      <c r="T27" s="94">
        <v>0.69097222222222221</v>
      </c>
      <c r="U27" s="36">
        <v>4.1666666666666664E-2</v>
      </c>
      <c r="V27" s="37">
        <f t="shared" si="44"/>
        <v>0.32638888888888884</v>
      </c>
      <c r="W27" s="42"/>
      <c r="X27" s="182">
        <v>44310</v>
      </c>
      <c r="Y27" s="185"/>
      <c r="Z27" s="188"/>
      <c r="AA27" s="188"/>
      <c r="AB27" s="186"/>
      <c r="AC27" s="187"/>
      <c r="AD27" s="217">
        <v>44340</v>
      </c>
      <c r="AE27" s="55"/>
      <c r="AF27" s="56"/>
      <c r="AG27" s="183"/>
      <c r="AH27" s="219"/>
      <c r="AI27" s="221" t="s">
        <v>31</v>
      </c>
      <c r="AJ27" s="217">
        <v>44371</v>
      </c>
      <c r="AK27" s="55">
        <v>0.32291666666666669</v>
      </c>
      <c r="AL27" s="56">
        <v>0.5</v>
      </c>
      <c r="AM27" s="183"/>
      <c r="AN27" s="219">
        <f t="shared" si="41"/>
        <v>0.17708333333333331</v>
      </c>
      <c r="AO27" s="220"/>
      <c r="AP27" s="217">
        <v>44401</v>
      </c>
      <c r="AQ27" s="222"/>
      <c r="AR27" s="223"/>
      <c r="AS27" s="223"/>
      <c r="AT27" s="224"/>
      <c r="AU27" s="225"/>
      <c r="AV27" s="217">
        <v>44432</v>
      </c>
      <c r="AW27" s="94">
        <v>0.3125</v>
      </c>
      <c r="AX27" s="56">
        <v>0.5</v>
      </c>
      <c r="AY27" s="183"/>
      <c r="AZ27" s="219">
        <f t="shared" si="46"/>
        <v>0.1875</v>
      </c>
      <c r="BA27" s="220"/>
      <c r="BB27" s="217">
        <v>44463</v>
      </c>
      <c r="BC27" s="55">
        <v>0.32291666666666669</v>
      </c>
      <c r="BD27" s="56">
        <v>0.5</v>
      </c>
      <c r="BE27" s="183"/>
      <c r="BF27" s="219">
        <f t="shared" si="42"/>
        <v>0.17708333333333331</v>
      </c>
      <c r="BG27" s="220"/>
      <c r="BH27" s="217">
        <v>44493</v>
      </c>
      <c r="BI27" s="222"/>
      <c r="BJ27" s="223"/>
      <c r="BK27" s="223"/>
      <c r="BL27" s="224"/>
      <c r="BM27" s="225"/>
      <c r="BN27" s="309">
        <v>44524</v>
      </c>
      <c r="BO27" s="55">
        <v>0.32291666666666669</v>
      </c>
      <c r="BP27" s="94">
        <v>0.69444444444444453</v>
      </c>
      <c r="BQ27" s="183">
        <v>4.1666666666666664E-2</v>
      </c>
      <c r="BR27" s="297">
        <f t="shared" si="45"/>
        <v>0.32986111111111116</v>
      </c>
      <c r="BS27" s="220"/>
      <c r="BT27" s="314">
        <v>44554</v>
      </c>
      <c r="BU27" s="55">
        <v>0.32291666666666669</v>
      </c>
      <c r="BV27" s="56">
        <v>0.5</v>
      </c>
      <c r="BW27" s="183"/>
      <c r="BX27" s="297">
        <f t="shared" si="40"/>
        <v>0.17708333333333331</v>
      </c>
      <c r="BY27" s="221" t="s">
        <v>161</v>
      </c>
    </row>
    <row r="28" spans="1:77" s="12" customFormat="1" x14ac:dyDescent="0.25">
      <c r="A28" s="322"/>
      <c r="F28" s="34">
        <v>44221</v>
      </c>
      <c r="G28" s="55">
        <v>0.32291666666666669</v>
      </c>
      <c r="H28" s="94">
        <v>0.50347222222222221</v>
      </c>
      <c r="I28" s="36"/>
      <c r="J28" s="37">
        <f t="shared" ref="J28:J32" si="47">H28-G28-I28</f>
        <v>0.18055555555555552</v>
      </c>
      <c r="K28" s="42"/>
      <c r="L28" s="34">
        <v>44252</v>
      </c>
      <c r="M28" s="55">
        <v>0.32291666666666669</v>
      </c>
      <c r="N28" s="56">
        <v>0.5</v>
      </c>
      <c r="O28" s="36"/>
      <c r="P28" s="37">
        <f t="shared" si="43"/>
        <v>0.17708333333333331</v>
      </c>
      <c r="Q28" s="42"/>
      <c r="R28" s="34">
        <v>44280</v>
      </c>
      <c r="S28" s="55">
        <v>0.32291666666666669</v>
      </c>
      <c r="T28" s="56">
        <v>0.5</v>
      </c>
      <c r="U28" s="36"/>
      <c r="V28" s="37">
        <f t="shared" si="44"/>
        <v>0.17708333333333331</v>
      </c>
      <c r="W28" s="42"/>
      <c r="X28" s="182">
        <v>44311</v>
      </c>
      <c r="Y28" s="185"/>
      <c r="Z28" s="188"/>
      <c r="AA28" s="188"/>
      <c r="AB28" s="186"/>
      <c r="AC28" s="187"/>
      <c r="AD28" s="217">
        <v>44341</v>
      </c>
      <c r="AE28" s="55">
        <v>0.32291666666666669</v>
      </c>
      <c r="AF28" s="94">
        <v>0.51041666666666663</v>
      </c>
      <c r="AG28" s="183"/>
      <c r="AH28" s="219">
        <f t="shared" ref="AH28:AH31" si="48">AF28-AE28-AG28</f>
        <v>0.18749999999999994</v>
      </c>
      <c r="AI28" s="220"/>
      <c r="AJ28" s="217">
        <v>44372</v>
      </c>
      <c r="AK28" s="55">
        <v>0.32291666666666669</v>
      </c>
      <c r="AL28" s="94">
        <v>0.50694444444444442</v>
      </c>
      <c r="AM28" s="183"/>
      <c r="AN28" s="219">
        <f t="shared" si="41"/>
        <v>0.18402777777777773</v>
      </c>
      <c r="AO28" s="220"/>
      <c r="AP28" s="217">
        <v>44402</v>
      </c>
      <c r="AQ28" s="222"/>
      <c r="AR28" s="223"/>
      <c r="AS28" s="223"/>
      <c r="AT28" s="224"/>
      <c r="AU28" s="225"/>
      <c r="AV28" s="217">
        <v>44433</v>
      </c>
      <c r="AW28" s="55">
        <v>0.32291666666666669</v>
      </c>
      <c r="AX28" s="94">
        <v>0.625</v>
      </c>
      <c r="AY28" s="183">
        <v>4.1666666666666664E-2</v>
      </c>
      <c r="AZ28" s="219">
        <f t="shared" si="46"/>
        <v>0.26041666666666663</v>
      </c>
      <c r="BA28" s="220"/>
      <c r="BB28" s="217">
        <v>44464</v>
      </c>
      <c r="BC28" s="222"/>
      <c r="BD28" s="223"/>
      <c r="BE28" s="223"/>
      <c r="BF28" s="224"/>
      <c r="BG28" s="225"/>
      <c r="BH28" s="217">
        <v>44494</v>
      </c>
      <c r="BI28" s="55">
        <v>0.32291666666666669</v>
      </c>
      <c r="BJ28" s="56">
        <v>0.5</v>
      </c>
      <c r="BK28" s="183"/>
      <c r="BL28" s="219">
        <f t="shared" ref="BL28:BL32" si="49">BJ28-BI28-BK28</f>
        <v>0.17708333333333331</v>
      </c>
      <c r="BM28" s="220"/>
      <c r="BN28" s="309">
        <v>44525</v>
      </c>
      <c r="BO28" s="94">
        <v>0.31597222222222221</v>
      </c>
      <c r="BP28" s="94">
        <v>0.52083333333333337</v>
      </c>
      <c r="BQ28" s="183"/>
      <c r="BR28" s="297">
        <f t="shared" si="45"/>
        <v>0.20486111111111116</v>
      </c>
      <c r="BS28" s="220"/>
      <c r="BT28" s="314">
        <v>44555</v>
      </c>
      <c r="BU28" s="298"/>
      <c r="BV28" s="301"/>
      <c r="BW28" s="301"/>
      <c r="BX28" s="299"/>
      <c r="BY28" s="300"/>
    </row>
    <row r="29" spans="1:77" s="12" customFormat="1" x14ac:dyDescent="0.25">
      <c r="A29" s="322"/>
      <c r="F29" s="34">
        <v>44222</v>
      </c>
      <c r="G29" s="94">
        <v>0.3125</v>
      </c>
      <c r="H29" s="94">
        <v>0.70138888888888884</v>
      </c>
      <c r="I29" s="92">
        <v>4.1666666666666664E-2</v>
      </c>
      <c r="J29" s="37">
        <f t="shared" si="47"/>
        <v>0.34722222222222215</v>
      </c>
      <c r="K29" s="42"/>
      <c r="L29" s="34">
        <v>44253</v>
      </c>
      <c r="M29" s="55">
        <v>0.32291666666666669</v>
      </c>
      <c r="N29" s="56">
        <v>0.5</v>
      </c>
      <c r="O29" s="36"/>
      <c r="P29" s="37">
        <f t="shared" si="43"/>
        <v>0.17708333333333331</v>
      </c>
      <c r="Q29" s="42"/>
      <c r="R29" s="34">
        <v>44281</v>
      </c>
      <c r="S29" s="55">
        <v>0.32291666666666669</v>
      </c>
      <c r="T29" s="56">
        <v>0.5</v>
      </c>
      <c r="U29" s="36"/>
      <c r="V29" s="37">
        <f t="shared" si="44"/>
        <v>0.17708333333333331</v>
      </c>
      <c r="W29" s="42"/>
      <c r="X29" s="182">
        <v>44312</v>
      </c>
      <c r="Y29" s="197">
        <v>0.32291666666666669</v>
      </c>
      <c r="Z29" s="233">
        <v>0.50694444444444442</v>
      </c>
      <c r="AA29" s="183"/>
      <c r="AB29" s="184">
        <f t="shared" ref="AB29:AB33" si="50">Z29-Y29-AA29</f>
        <v>0.18402777777777773</v>
      </c>
      <c r="AC29" s="189"/>
      <c r="AD29" s="217">
        <v>44342</v>
      </c>
      <c r="AE29" s="94">
        <v>0.3125</v>
      </c>
      <c r="AF29" s="94">
        <v>0.71180555555555547</v>
      </c>
      <c r="AG29" s="183">
        <v>4.1666666666666664E-2</v>
      </c>
      <c r="AH29" s="219">
        <f t="shared" si="48"/>
        <v>0.35763888888888878</v>
      </c>
      <c r="AI29" s="220"/>
      <c r="AJ29" s="217">
        <v>44373</v>
      </c>
      <c r="AK29" s="222"/>
      <c r="AL29" s="223"/>
      <c r="AM29" s="223"/>
      <c r="AN29" s="224"/>
      <c r="AO29" s="225"/>
      <c r="AP29" s="217">
        <v>44403</v>
      </c>
      <c r="AQ29" s="55">
        <v>0.32291666666666669</v>
      </c>
      <c r="AR29" s="56">
        <v>0.5</v>
      </c>
      <c r="AS29" s="183"/>
      <c r="AT29" s="219">
        <f t="shared" ref="AT29:AT33" si="51">AR29-AQ29-AS29</f>
        <v>0.17708333333333331</v>
      </c>
      <c r="AU29" s="221" t="s">
        <v>79</v>
      </c>
      <c r="AV29" s="217">
        <v>44434</v>
      </c>
      <c r="AW29" s="55">
        <v>0.32291666666666669</v>
      </c>
      <c r="AX29" s="56">
        <v>0.5</v>
      </c>
      <c r="AY29" s="183"/>
      <c r="AZ29" s="219">
        <f t="shared" si="46"/>
        <v>0.17708333333333331</v>
      </c>
      <c r="BA29" s="220"/>
      <c r="BB29" s="217">
        <v>44465</v>
      </c>
      <c r="BC29" s="222"/>
      <c r="BD29" s="223"/>
      <c r="BE29" s="223"/>
      <c r="BF29" s="224"/>
      <c r="BG29" s="225"/>
      <c r="BH29" s="217">
        <v>44495</v>
      </c>
      <c r="BI29" s="55">
        <v>0.32291666666666669</v>
      </c>
      <c r="BJ29" s="56">
        <v>0.5</v>
      </c>
      <c r="BK29" s="183"/>
      <c r="BL29" s="219">
        <f t="shared" si="49"/>
        <v>0.17708333333333331</v>
      </c>
      <c r="BM29" s="220"/>
      <c r="BN29" s="309">
        <v>44526</v>
      </c>
      <c r="BO29" s="94">
        <v>0.31944444444444448</v>
      </c>
      <c r="BP29" s="94">
        <v>0.54861111111111105</v>
      </c>
      <c r="BQ29" s="183"/>
      <c r="BR29" s="297">
        <f t="shared" si="45"/>
        <v>0.22916666666666657</v>
      </c>
      <c r="BS29" s="220"/>
      <c r="BT29" s="314">
        <v>44556</v>
      </c>
      <c r="BU29" s="298"/>
      <c r="BV29" s="301"/>
      <c r="BW29" s="301"/>
      <c r="BX29" s="299"/>
      <c r="BY29" s="300"/>
    </row>
    <row r="30" spans="1:77" s="12" customFormat="1" x14ac:dyDescent="0.25">
      <c r="A30" s="322"/>
      <c r="F30" s="34">
        <v>44223</v>
      </c>
      <c r="G30" s="55">
        <v>0.32291666666666669</v>
      </c>
      <c r="H30" s="94">
        <v>0.5</v>
      </c>
      <c r="I30" s="36"/>
      <c r="J30" s="37">
        <f t="shared" si="47"/>
        <v>0.17708333333333331</v>
      </c>
      <c r="K30" s="42"/>
      <c r="L30" s="34">
        <v>44254</v>
      </c>
      <c r="M30" s="39"/>
      <c r="N30" s="40"/>
      <c r="O30" s="40"/>
      <c r="P30" s="41"/>
      <c r="Q30" s="49"/>
      <c r="R30" s="34">
        <v>44282</v>
      </c>
      <c r="S30" s="39"/>
      <c r="T30" s="40"/>
      <c r="U30" s="40"/>
      <c r="V30" s="41"/>
      <c r="W30" s="49"/>
      <c r="X30" s="182">
        <v>44313</v>
      </c>
      <c r="Y30" s="233">
        <v>0.3125</v>
      </c>
      <c r="Z30" s="233">
        <v>0.51388888888888895</v>
      </c>
      <c r="AA30" s="183"/>
      <c r="AB30" s="184">
        <f t="shared" si="50"/>
        <v>0.20138888888888895</v>
      </c>
      <c r="AC30" s="189"/>
      <c r="AD30" s="217">
        <v>44343</v>
      </c>
      <c r="AE30" s="55">
        <v>0.32291666666666669</v>
      </c>
      <c r="AF30" s="94">
        <v>0.52083333333333337</v>
      </c>
      <c r="AG30" s="183"/>
      <c r="AH30" s="219">
        <f t="shared" si="48"/>
        <v>0.19791666666666669</v>
      </c>
      <c r="AI30" s="220"/>
      <c r="AJ30" s="217">
        <v>44374</v>
      </c>
      <c r="AK30" s="222"/>
      <c r="AL30" s="223"/>
      <c r="AM30" s="223"/>
      <c r="AN30" s="224"/>
      <c r="AO30" s="225"/>
      <c r="AP30" s="217">
        <v>44404</v>
      </c>
      <c r="AQ30" s="55">
        <v>0.32291666666666669</v>
      </c>
      <c r="AR30" s="56">
        <v>0.5</v>
      </c>
      <c r="AS30" s="183"/>
      <c r="AT30" s="219">
        <f t="shared" si="51"/>
        <v>0.17708333333333331</v>
      </c>
      <c r="AU30" s="221" t="s">
        <v>79</v>
      </c>
      <c r="AV30" s="217">
        <v>44435</v>
      </c>
      <c r="AW30" s="55">
        <v>0.32291666666666669</v>
      </c>
      <c r="AX30" s="56">
        <v>0.5</v>
      </c>
      <c r="AY30" s="183"/>
      <c r="AZ30" s="219">
        <f t="shared" si="46"/>
        <v>0.17708333333333331</v>
      </c>
      <c r="BA30" s="220"/>
      <c r="BB30" s="217">
        <v>44466</v>
      </c>
      <c r="BC30" s="55">
        <v>0.32291666666666669</v>
      </c>
      <c r="BD30" s="56">
        <v>0.5</v>
      </c>
      <c r="BE30" s="183"/>
      <c r="BF30" s="219">
        <f t="shared" ref="BF30:BF33" si="52">BD30-BC30-BE30</f>
        <v>0.17708333333333331</v>
      </c>
      <c r="BG30" s="220"/>
      <c r="BH30" s="217">
        <v>44496</v>
      </c>
      <c r="BI30" s="55">
        <v>0.32291666666666669</v>
      </c>
      <c r="BJ30" s="56">
        <v>0.71875</v>
      </c>
      <c r="BK30" s="183">
        <v>4.1666666666666664E-2</v>
      </c>
      <c r="BL30" s="219">
        <f t="shared" si="49"/>
        <v>0.35416666666666663</v>
      </c>
      <c r="BM30" s="220"/>
      <c r="BN30" s="309">
        <v>44527</v>
      </c>
      <c r="BO30" s="298"/>
      <c r="BP30" s="301"/>
      <c r="BQ30" s="301"/>
      <c r="BR30" s="299"/>
      <c r="BS30" s="300"/>
      <c r="BT30" s="314">
        <v>44557</v>
      </c>
      <c r="BU30" s="55">
        <v>0.32291666666666669</v>
      </c>
      <c r="BV30" s="56">
        <v>0.5</v>
      </c>
      <c r="BW30" s="183"/>
      <c r="BX30" s="297">
        <f t="shared" ref="BX30:BX34" si="53">BV30-BU30-BW30</f>
        <v>0.17708333333333331</v>
      </c>
      <c r="BY30" s="221" t="s">
        <v>41</v>
      </c>
    </row>
    <row r="31" spans="1:77" s="12" customFormat="1" x14ac:dyDescent="0.25">
      <c r="A31" s="322"/>
      <c r="F31" s="34">
        <v>44224</v>
      </c>
      <c r="G31" s="55">
        <v>0.32291666666666669</v>
      </c>
      <c r="H31" s="94">
        <v>0.51041666666666663</v>
      </c>
      <c r="I31" s="36"/>
      <c r="J31" s="37">
        <f t="shared" si="47"/>
        <v>0.18749999999999994</v>
      </c>
      <c r="K31" s="42"/>
      <c r="L31" s="34">
        <v>44255</v>
      </c>
      <c r="M31" s="39"/>
      <c r="N31" s="40"/>
      <c r="O31" s="40"/>
      <c r="P31" s="41"/>
      <c r="Q31" s="49"/>
      <c r="R31" s="34">
        <v>44283</v>
      </c>
      <c r="S31" s="39"/>
      <c r="T31" s="40"/>
      <c r="U31" s="40"/>
      <c r="V31" s="41"/>
      <c r="W31" s="49"/>
      <c r="X31" s="182">
        <v>44314</v>
      </c>
      <c r="Y31" s="197">
        <v>0.32291666666666669</v>
      </c>
      <c r="Z31" s="233">
        <v>0.69097222222222221</v>
      </c>
      <c r="AA31" s="183">
        <v>4.1666666666666664E-2</v>
      </c>
      <c r="AB31" s="184">
        <f t="shared" si="50"/>
        <v>0.32638888888888884</v>
      </c>
      <c r="AC31" s="189"/>
      <c r="AD31" s="217">
        <v>44344</v>
      </c>
      <c r="AE31" s="55">
        <v>0.32291666666666669</v>
      </c>
      <c r="AF31" s="94">
        <v>0.51736111111111105</v>
      </c>
      <c r="AG31" s="183"/>
      <c r="AH31" s="219">
        <f t="shared" si="48"/>
        <v>0.19444444444444436</v>
      </c>
      <c r="AI31" s="220"/>
      <c r="AJ31" s="217">
        <v>44375</v>
      </c>
      <c r="AK31" s="55">
        <v>0.32291666666666669</v>
      </c>
      <c r="AL31" s="94">
        <v>0.52083333333333337</v>
      </c>
      <c r="AM31" s="183"/>
      <c r="AN31" s="219">
        <f t="shared" ref="AN31:AN33" si="54">AL31-AK31-AM31</f>
        <v>0.19791666666666669</v>
      </c>
      <c r="AO31" s="220"/>
      <c r="AP31" s="217">
        <v>44405</v>
      </c>
      <c r="AQ31" s="55">
        <v>0.32291666666666669</v>
      </c>
      <c r="AR31" s="56">
        <v>0.71875</v>
      </c>
      <c r="AS31" s="183">
        <v>4.1666666666666664E-2</v>
      </c>
      <c r="AT31" s="219">
        <f t="shared" si="51"/>
        <v>0.35416666666666663</v>
      </c>
      <c r="AU31" s="221" t="s">
        <v>79</v>
      </c>
      <c r="AV31" s="217">
        <v>44436</v>
      </c>
      <c r="AW31" s="222"/>
      <c r="AX31" s="223"/>
      <c r="AY31" s="223"/>
      <c r="AZ31" s="224"/>
      <c r="BA31" s="225"/>
      <c r="BB31" s="217">
        <v>44467</v>
      </c>
      <c r="BC31" s="55">
        <v>0.32291666666666669</v>
      </c>
      <c r="BD31" s="56">
        <v>0.5</v>
      </c>
      <c r="BE31" s="183"/>
      <c r="BF31" s="219">
        <f t="shared" si="52"/>
        <v>0.17708333333333331</v>
      </c>
      <c r="BG31" s="220"/>
      <c r="BH31" s="217">
        <v>44497</v>
      </c>
      <c r="BI31" s="55">
        <v>0.32291666666666669</v>
      </c>
      <c r="BJ31" s="56">
        <v>0.5</v>
      </c>
      <c r="BK31" s="183"/>
      <c r="BL31" s="219">
        <f t="shared" si="49"/>
        <v>0.17708333333333331</v>
      </c>
      <c r="BM31" s="220"/>
      <c r="BN31" s="309">
        <v>44528</v>
      </c>
      <c r="BO31" s="298"/>
      <c r="BP31" s="301"/>
      <c r="BQ31" s="301"/>
      <c r="BR31" s="299"/>
      <c r="BS31" s="300"/>
      <c r="BT31" s="314">
        <v>44558</v>
      </c>
      <c r="BU31" s="55">
        <v>0.32291666666666669</v>
      </c>
      <c r="BV31" s="56">
        <v>0.5</v>
      </c>
      <c r="BW31" s="183"/>
      <c r="BX31" s="297">
        <f t="shared" si="53"/>
        <v>0.17708333333333331</v>
      </c>
      <c r="BY31" s="221" t="s">
        <v>41</v>
      </c>
    </row>
    <row r="32" spans="1:77" s="12" customFormat="1" x14ac:dyDescent="0.25">
      <c r="A32" s="333"/>
      <c r="B32" s="18"/>
      <c r="C32" s="18"/>
      <c r="D32" s="18"/>
      <c r="F32" s="34">
        <v>44225</v>
      </c>
      <c r="G32" s="55">
        <v>0.32291666666666669</v>
      </c>
      <c r="H32" s="94">
        <v>0.52083333333333337</v>
      </c>
      <c r="I32" s="36"/>
      <c r="J32" s="37">
        <f t="shared" si="47"/>
        <v>0.19791666666666669</v>
      </c>
      <c r="K32" s="42"/>
      <c r="L32" s="34"/>
      <c r="M32" s="55"/>
      <c r="N32" s="56"/>
      <c r="O32" s="36"/>
      <c r="P32" s="37"/>
      <c r="Q32" s="42"/>
      <c r="R32" s="34">
        <v>44284</v>
      </c>
      <c r="S32" s="55">
        <v>0.32291666666666669</v>
      </c>
      <c r="T32" s="56">
        <v>0.5</v>
      </c>
      <c r="U32" s="36"/>
      <c r="V32" s="37">
        <f t="shared" ref="V32:V34" si="55">T32-S32-U32</f>
        <v>0.17708333333333331</v>
      </c>
      <c r="W32" s="42"/>
      <c r="X32" s="182">
        <v>44315</v>
      </c>
      <c r="Y32" s="197">
        <v>0.32291666666666669</v>
      </c>
      <c r="Z32" s="198">
        <v>0.5</v>
      </c>
      <c r="AA32" s="183"/>
      <c r="AB32" s="184">
        <f t="shared" si="50"/>
        <v>0.17708333333333331</v>
      </c>
      <c r="AC32" s="189"/>
      <c r="AD32" s="217">
        <v>44345</v>
      </c>
      <c r="AE32" s="222"/>
      <c r="AF32" s="223"/>
      <c r="AG32" s="223"/>
      <c r="AH32" s="224"/>
      <c r="AI32" s="225"/>
      <c r="AJ32" s="217">
        <v>44376</v>
      </c>
      <c r="AK32" s="94">
        <v>0.3125</v>
      </c>
      <c r="AL32" s="94">
        <v>0.50347222222222221</v>
      </c>
      <c r="AM32" s="183"/>
      <c r="AN32" s="219">
        <f t="shared" si="54"/>
        <v>0.19097222222222221</v>
      </c>
      <c r="AO32" s="220"/>
      <c r="AP32" s="217">
        <v>44406</v>
      </c>
      <c r="AQ32" s="55">
        <v>0.32291666666666669</v>
      </c>
      <c r="AR32" s="56">
        <v>0.5</v>
      </c>
      <c r="AS32" s="183"/>
      <c r="AT32" s="219">
        <f t="shared" si="51"/>
        <v>0.17708333333333331</v>
      </c>
      <c r="AU32" s="221" t="s">
        <v>79</v>
      </c>
      <c r="AV32" s="217">
        <v>44437</v>
      </c>
      <c r="AW32" s="222"/>
      <c r="AX32" s="223"/>
      <c r="AY32" s="223"/>
      <c r="AZ32" s="224"/>
      <c r="BA32" s="225"/>
      <c r="BB32" s="217">
        <v>44468</v>
      </c>
      <c r="BC32" s="55">
        <v>0.32291666666666669</v>
      </c>
      <c r="BD32" s="94">
        <v>0.6875</v>
      </c>
      <c r="BE32" s="92">
        <v>5.2083333333333336E-2</v>
      </c>
      <c r="BF32" s="219">
        <f t="shared" si="52"/>
        <v>0.3125</v>
      </c>
      <c r="BG32" s="220"/>
      <c r="BH32" s="217">
        <v>44498</v>
      </c>
      <c r="BI32" s="55">
        <v>0.32291666666666669</v>
      </c>
      <c r="BJ32" s="94">
        <v>0.51041666666666663</v>
      </c>
      <c r="BK32" s="183"/>
      <c r="BL32" s="219">
        <f t="shared" si="49"/>
        <v>0.18749999999999994</v>
      </c>
      <c r="BM32" s="220"/>
      <c r="BN32" s="309">
        <v>44529</v>
      </c>
      <c r="BO32" s="55">
        <v>0.32291666666666669</v>
      </c>
      <c r="BP32" s="56">
        <v>0.5</v>
      </c>
      <c r="BQ32" s="183"/>
      <c r="BR32" s="297">
        <f t="shared" ref="BR32:BR33" si="56">BP32-BO32-BQ32</f>
        <v>0.17708333333333331</v>
      </c>
      <c r="BS32" s="220"/>
      <c r="BT32" s="314">
        <v>44559</v>
      </c>
      <c r="BU32" s="55">
        <v>0.32291666666666669</v>
      </c>
      <c r="BV32" s="56">
        <v>0.71875</v>
      </c>
      <c r="BW32" s="183">
        <v>4.1666666666666664E-2</v>
      </c>
      <c r="BX32" s="297">
        <f t="shared" si="53"/>
        <v>0.35416666666666663</v>
      </c>
      <c r="BY32" s="221" t="s">
        <v>79</v>
      </c>
    </row>
    <row r="33" spans="1:77" s="12" customFormat="1" x14ac:dyDescent="0.25">
      <c r="A33" s="322"/>
      <c r="E33" s="7"/>
      <c r="F33" s="34">
        <v>44226</v>
      </c>
      <c r="G33" s="39"/>
      <c r="H33" s="40"/>
      <c r="I33" s="40"/>
      <c r="J33" s="41"/>
      <c r="K33" s="49"/>
      <c r="L33" s="34"/>
      <c r="M33" s="35"/>
      <c r="N33" s="36"/>
      <c r="O33" s="36"/>
      <c r="P33" s="37"/>
      <c r="Q33" s="42"/>
      <c r="R33" s="34">
        <v>44285</v>
      </c>
      <c r="S33" s="94">
        <v>0.3125</v>
      </c>
      <c r="T33" s="94">
        <v>0.51041666666666663</v>
      </c>
      <c r="U33" s="36"/>
      <c r="V33" s="37">
        <f t="shared" si="55"/>
        <v>0.19791666666666663</v>
      </c>
      <c r="W33" s="42"/>
      <c r="X33" s="182">
        <v>44316</v>
      </c>
      <c r="Y33" s="197">
        <v>0.32291666666666669</v>
      </c>
      <c r="Z33" s="233">
        <v>0.51388888888888895</v>
      </c>
      <c r="AA33" s="183"/>
      <c r="AB33" s="184">
        <f t="shared" si="50"/>
        <v>0.19097222222222227</v>
      </c>
      <c r="AC33" s="189"/>
      <c r="AD33" s="217">
        <v>44346</v>
      </c>
      <c r="AE33" s="222"/>
      <c r="AF33" s="223"/>
      <c r="AG33" s="223"/>
      <c r="AH33" s="224"/>
      <c r="AI33" s="225"/>
      <c r="AJ33" s="217">
        <v>44377</v>
      </c>
      <c r="AK33" s="55">
        <v>0.32291666666666669</v>
      </c>
      <c r="AL33" s="94">
        <v>0.70138888888888884</v>
      </c>
      <c r="AM33" s="183">
        <v>4.1666666666666664E-2</v>
      </c>
      <c r="AN33" s="219">
        <f t="shared" si="54"/>
        <v>0.33680555555555547</v>
      </c>
      <c r="AO33" s="220"/>
      <c r="AP33" s="217">
        <v>44407</v>
      </c>
      <c r="AQ33" s="55">
        <v>0.32291666666666669</v>
      </c>
      <c r="AR33" s="56">
        <v>0.5</v>
      </c>
      <c r="AS33" s="183"/>
      <c r="AT33" s="219">
        <f t="shared" si="51"/>
        <v>0.17708333333333331</v>
      </c>
      <c r="AU33" s="221" t="s">
        <v>79</v>
      </c>
      <c r="AV33" s="217">
        <v>44438</v>
      </c>
      <c r="AW33" s="55">
        <v>0.32291666666666669</v>
      </c>
      <c r="AX33" s="56">
        <v>0.5</v>
      </c>
      <c r="AY33" s="183"/>
      <c r="AZ33" s="219">
        <f t="shared" ref="AZ33:AZ34" si="57">AX33-AW33-AY33</f>
        <v>0.17708333333333331</v>
      </c>
      <c r="BA33" s="220"/>
      <c r="BB33" s="217">
        <v>44469</v>
      </c>
      <c r="BC33" s="55">
        <v>0.32291666666666669</v>
      </c>
      <c r="BD33" s="56">
        <v>0.5</v>
      </c>
      <c r="BE33" s="183"/>
      <c r="BF33" s="219">
        <f t="shared" si="52"/>
        <v>0.17708333333333331</v>
      </c>
      <c r="BG33" s="220"/>
      <c r="BH33" s="217">
        <v>44499</v>
      </c>
      <c r="BI33" s="222"/>
      <c r="BJ33" s="223"/>
      <c r="BK33" s="223"/>
      <c r="BL33" s="224"/>
      <c r="BM33" s="225"/>
      <c r="BN33" s="309">
        <v>44530</v>
      </c>
      <c r="BO33" s="55">
        <v>0.32291666666666669</v>
      </c>
      <c r="BP33" s="94">
        <v>0.52083333333333337</v>
      </c>
      <c r="BQ33" s="183"/>
      <c r="BR33" s="297">
        <f t="shared" si="56"/>
        <v>0.19791666666666669</v>
      </c>
      <c r="BS33" s="220"/>
      <c r="BT33" s="314">
        <v>44560</v>
      </c>
      <c r="BU33" s="55">
        <v>0.32291666666666669</v>
      </c>
      <c r="BV33" s="56">
        <v>0.5</v>
      </c>
      <c r="BW33" s="183"/>
      <c r="BX33" s="297">
        <f t="shared" si="53"/>
        <v>0.17708333333333331</v>
      </c>
      <c r="BY33" s="221" t="s">
        <v>79</v>
      </c>
    </row>
    <row r="34" spans="1:77" s="12" customFormat="1" ht="15.75" thickBot="1" x14ac:dyDescent="0.3">
      <c r="A34" s="339" t="s">
        <v>129</v>
      </c>
      <c r="B34" s="7"/>
      <c r="C34" s="7"/>
      <c r="D34" s="97">
        <v>19.8</v>
      </c>
      <c r="F34" s="34">
        <v>44227</v>
      </c>
      <c r="G34" s="39"/>
      <c r="H34" s="40"/>
      <c r="I34" s="40"/>
      <c r="J34" s="41"/>
      <c r="K34" s="49"/>
      <c r="L34" s="34"/>
      <c r="M34" s="35"/>
      <c r="N34" s="36"/>
      <c r="O34" s="36"/>
      <c r="P34" s="37"/>
      <c r="Q34" s="42"/>
      <c r="R34" s="34">
        <v>44286</v>
      </c>
      <c r="S34" s="55">
        <v>0.32291666666666669</v>
      </c>
      <c r="T34" s="94">
        <v>0.6875</v>
      </c>
      <c r="U34" s="36">
        <v>4.1666666666666664E-2</v>
      </c>
      <c r="V34" s="37">
        <f t="shared" si="55"/>
        <v>0.32291666666666663</v>
      </c>
      <c r="W34" s="42"/>
      <c r="X34" s="182"/>
      <c r="Y34" s="197"/>
      <c r="Z34" s="198"/>
      <c r="AA34" s="183"/>
      <c r="AB34" s="184"/>
      <c r="AC34" s="189"/>
      <c r="AD34" s="217">
        <v>44347</v>
      </c>
      <c r="AE34" s="94">
        <v>0.54166666666666663</v>
      </c>
      <c r="AF34" s="94">
        <v>0.73611111111111116</v>
      </c>
      <c r="AG34" s="183"/>
      <c r="AH34" s="219">
        <f t="shared" ref="AH34" si="58">AF34-AE34-AG34</f>
        <v>0.19444444444444453</v>
      </c>
      <c r="AI34" s="220"/>
      <c r="AJ34" s="217"/>
      <c r="AK34" s="55"/>
      <c r="AL34" s="56"/>
      <c r="AM34" s="183"/>
      <c r="AN34" s="219"/>
      <c r="AO34" s="220"/>
      <c r="AP34" s="217">
        <v>44408</v>
      </c>
      <c r="AQ34" s="222"/>
      <c r="AR34" s="223"/>
      <c r="AS34" s="223"/>
      <c r="AT34" s="224"/>
      <c r="AU34" s="225"/>
      <c r="AV34" s="217">
        <v>44439</v>
      </c>
      <c r="AW34" s="94">
        <v>0.33333333333333331</v>
      </c>
      <c r="AX34" s="56">
        <v>0.5</v>
      </c>
      <c r="AY34" s="183"/>
      <c r="AZ34" s="219">
        <f t="shared" si="57"/>
        <v>0.16666666666666669</v>
      </c>
      <c r="BA34" s="220"/>
      <c r="BB34" s="217"/>
      <c r="BC34" s="55"/>
      <c r="BD34" s="56"/>
      <c r="BE34" s="183"/>
      <c r="BF34" s="219"/>
      <c r="BG34" s="220"/>
      <c r="BH34" s="217">
        <v>44500</v>
      </c>
      <c r="BI34" s="222"/>
      <c r="BJ34" s="223"/>
      <c r="BK34" s="223"/>
      <c r="BL34" s="224"/>
      <c r="BM34" s="225"/>
      <c r="BN34" s="309"/>
      <c r="BO34" s="55"/>
      <c r="BP34" s="56"/>
      <c r="BQ34" s="183"/>
      <c r="BR34" s="297"/>
      <c r="BS34" s="220"/>
      <c r="BT34" s="314">
        <v>44561</v>
      </c>
      <c r="BU34" s="55">
        <v>0.32291666666666669</v>
      </c>
      <c r="BV34" s="56">
        <v>0.5</v>
      </c>
      <c r="BW34" s="183"/>
      <c r="BX34" s="297">
        <f t="shared" si="53"/>
        <v>0.17708333333333331</v>
      </c>
      <c r="BY34" s="221" t="s">
        <v>79</v>
      </c>
    </row>
    <row r="35" spans="1:77" s="12" customFormat="1" ht="19.5" thickBot="1" x14ac:dyDescent="0.35">
      <c r="A35" s="322"/>
      <c r="E35" s="61"/>
      <c r="F35" s="43"/>
      <c r="G35" s="44"/>
      <c r="H35" s="45"/>
      <c r="I35" s="46" t="s">
        <v>32</v>
      </c>
      <c r="J35" s="246" t="s">
        <v>108</v>
      </c>
      <c r="K35" s="48" t="s">
        <v>40</v>
      </c>
      <c r="L35" s="43"/>
      <c r="M35" s="44"/>
      <c r="N35" s="45"/>
      <c r="O35" s="46" t="s">
        <v>32</v>
      </c>
      <c r="P35" s="47" t="s">
        <v>63</v>
      </c>
      <c r="Q35" s="48" t="s">
        <v>40</v>
      </c>
      <c r="R35" s="43"/>
      <c r="S35" s="44"/>
      <c r="T35" s="45"/>
      <c r="U35" s="46" t="s">
        <v>32</v>
      </c>
      <c r="V35" s="246" t="s">
        <v>107</v>
      </c>
      <c r="W35" s="48" t="s">
        <v>60</v>
      </c>
      <c r="X35" s="190"/>
      <c r="Y35" s="191"/>
      <c r="Z35" s="192"/>
      <c r="AA35" s="193" t="s">
        <v>32</v>
      </c>
      <c r="AB35" s="194" t="s">
        <v>73</v>
      </c>
      <c r="AC35" s="195" t="s">
        <v>40</v>
      </c>
      <c r="AD35" s="226"/>
      <c r="AE35" s="227"/>
      <c r="AF35" s="228"/>
      <c r="AG35" s="229" t="s">
        <v>32</v>
      </c>
      <c r="AH35" s="230" t="s">
        <v>87</v>
      </c>
      <c r="AI35" s="231" t="s">
        <v>58</v>
      </c>
      <c r="AJ35" s="226"/>
      <c r="AK35" s="227"/>
      <c r="AL35" s="228"/>
      <c r="AM35" s="229" t="s">
        <v>32</v>
      </c>
      <c r="AN35" s="230" t="s">
        <v>101</v>
      </c>
      <c r="AO35" s="231" t="s">
        <v>86</v>
      </c>
      <c r="AP35" s="226"/>
      <c r="AQ35" s="227"/>
      <c r="AR35" s="228"/>
      <c r="AS35" s="229" t="s">
        <v>32</v>
      </c>
      <c r="AT35" s="230" t="s">
        <v>110</v>
      </c>
      <c r="AU35" s="231" t="s">
        <v>95</v>
      </c>
      <c r="AV35" s="226"/>
      <c r="AW35" s="227"/>
      <c r="AX35" s="228"/>
      <c r="AY35" s="229" t="s">
        <v>32</v>
      </c>
      <c r="AZ35" s="230" t="s">
        <v>114</v>
      </c>
      <c r="BA35" s="231" t="s">
        <v>95</v>
      </c>
      <c r="BB35" s="226"/>
      <c r="BC35" s="227"/>
      <c r="BD35" s="228"/>
      <c r="BE35" s="229" t="s">
        <v>32</v>
      </c>
      <c r="BF35" s="230" t="s">
        <v>143</v>
      </c>
      <c r="BG35" s="231" t="s">
        <v>95</v>
      </c>
      <c r="BH35" s="226"/>
      <c r="BI35" s="227"/>
      <c r="BJ35" s="228"/>
      <c r="BK35" s="229" t="s">
        <v>32</v>
      </c>
      <c r="BL35" s="230" t="s">
        <v>154</v>
      </c>
      <c r="BM35" s="230" t="s">
        <v>124</v>
      </c>
      <c r="BN35" s="302"/>
      <c r="BO35" s="303"/>
      <c r="BP35" s="304"/>
      <c r="BQ35" s="305" t="s">
        <v>32</v>
      </c>
      <c r="BR35" s="306" t="s">
        <v>164</v>
      </c>
      <c r="BS35" s="306" t="s">
        <v>95</v>
      </c>
      <c r="BT35" s="302"/>
      <c r="BU35" s="303"/>
      <c r="BV35" s="304"/>
      <c r="BW35" s="305" t="s">
        <v>32</v>
      </c>
      <c r="BX35" s="306" t="s">
        <v>93</v>
      </c>
      <c r="BY35" s="306" t="s">
        <v>60</v>
      </c>
    </row>
    <row r="36" spans="1:77" s="244" customFormat="1" x14ac:dyDescent="0.25">
      <c r="A36" s="323" t="s">
        <v>103</v>
      </c>
      <c r="B36" s="60"/>
      <c r="C36" s="61"/>
      <c r="D36" s="52">
        <v>-15</v>
      </c>
      <c r="E36" s="12"/>
      <c r="J36" s="244" t="s">
        <v>68</v>
      </c>
      <c r="V36" s="244" t="s">
        <v>106</v>
      </c>
      <c r="AB36" s="244" t="s">
        <v>74</v>
      </c>
      <c r="AH36" s="244" t="s">
        <v>88</v>
      </c>
      <c r="AN36" s="244" t="s">
        <v>102</v>
      </c>
      <c r="AT36" s="244" t="s">
        <v>109</v>
      </c>
      <c r="AZ36" s="244" t="s">
        <v>115</v>
      </c>
      <c r="BF36" s="244" t="s">
        <v>145</v>
      </c>
      <c r="BL36" s="244" t="s">
        <v>157</v>
      </c>
      <c r="BR36" s="244" t="s">
        <v>165</v>
      </c>
      <c r="BX36" s="244" t="s">
        <v>170</v>
      </c>
    </row>
    <row r="37" spans="1:77" s="244" customFormat="1" x14ac:dyDescent="0.25">
      <c r="A37" s="340">
        <v>44559</v>
      </c>
      <c r="B37" s="317" t="s">
        <v>176</v>
      </c>
      <c r="C37" s="5"/>
      <c r="D37" s="320">
        <v>-0.8</v>
      </c>
      <c r="E37" s="2"/>
      <c r="AZ37" s="244" t="s">
        <v>144</v>
      </c>
      <c r="BF37" s="244" t="s">
        <v>156</v>
      </c>
      <c r="BL37" s="244" t="s">
        <v>158</v>
      </c>
      <c r="BR37" s="244" t="s">
        <v>155</v>
      </c>
      <c r="BX37" s="244" t="s">
        <v>156</v>
      </c>
    </row>
    <row r="38" spans="1:77" s="12" customFormat="1" x14ac:dyDescent="0.25">
      <c r="A38" s="340" t="s">
        <v>175</v>
      </c>
      <c r="B38" s="317" t="s">
        <v>172</v>
      </c>
      <c r="D38" s="52">
        <v>-2</v>
      </c>
    </row>
    <row r="39" spans="1:77" s="12" customFormat="1" x14ac:dyDescent="0.25">
      <c r="A39" s="322"/>
    </row>
    <row r="40" spans="1:77" s="12" customFormat="1" ht="15.75" thickBot="1" x14ac:dyDescent="0.3">
      <c r="A40" s="331" t="s">
        <v>23</v>
      </c>
      <c r="B40" s="2"/>
      <c r="C40" s="2"/>
      <c r="D40" s="21">
        <f>SUM(D34:D39)</f>
        <v>2.0000000000000009</v>
      </c>
      <c r="E40" s="3"/>
    </row>
    <row r="41" spans="1:77" s="12" customFormat="1" ht="15.75" thickTop="1" x14ac:dyDescent="0.25">
      <c r="A41" s="322"/>
      <c r="E41" s="2"/>
    </row>
    <row r="42" spans="1:77" s="12" customFormat="1" x14ac:dyDescent="0.25">
      <c r="A42" s="330"/>
      <c r="B42" s="2"/>
      <c r="C42" s="2"/>
      <c r="D42" s="2"/>
      <c r="E42" s="2"/>
    </row>
    <row r="43" spans="1:77" s="12" customFormat="1" x14ac:dyDescent="0.25">
      <c r="A43" s="330"/>
      <c r="B43" s="2"/>
      <c r="C43" s="2"/>
      <c r="D43" s="2"/>
      <c r="E43" s="2"/>
    </row>
    <row r="44" spans="1:77" s="12" customFormat="1" x14ac:dyDescent="0.25">
      <c r="A44" s="330"/>
      <c r="B44" s="2"/>
      <c r="C44" s="2"/>
      <c r="D44" s="2"/>
      <c r="E44" s="2"/>
    </row>
    <row r="45" spans="1:77" s="12" customFormat="1" x14ac:dyDescent="0.25">
      <c r="A45" s="331"/>
      <c r="B45" s="3"/>
      <c r="C45" s="3"/>
      <c r="D45" s="3"/>
      <c r="E45" s="2"/>
    </row>
    <row r="46" spans="1:77" s="12" customFormat="1" x14ac:dyDescent="0.25">
      <c r="A46" s="330"/>
      <c r="B46" s="2"/>
      <c r="C46" s="2"/>
      <c r="D46" s="2"/>
      <c r="E46" s="2"/>
    </row>
    <row r="47" spans="1:77" s="12" customFormat="1" x14ac:dyDescent="0.25">
      <c r="A47" s="330"/>
      <c r="B47" s="2"/>
      <c r="C47" s="2"/>
      <c r="D47" s="2"/>
      <c r="E47" s="2"/>
    </row>
    <row r="48" spans="1:77" s="12" customFormat="1" x14ac:dyDescent="0.25">
      <c r="A48" s="330"/>
      <c r="B48" s="2"/>
      <c r="C48" s="2"/>
      <c r="D48" s="2"/>
      <c r="E48" s="2"/>
    </row>
    <row r="49" spans="1:5" s="12" customFormat="1" x14ac:dyDescent="0.25">
      <c r="A49" s="330"/>
      <c r="B49" s="2"/>
      <c r="C49" s="2"/>
      <c r="D49" s="2"/>
      <c r="E49" s="2"/>
    </row>
    <row r="50" spans="1:5" s="12" customFormat="1" x14ac:dyDescent="0.25">
      <c r="A50" s="330"/>
      <c r="B50" s="2"/>
      <c r="C50" s="2"/>
      <c r="D50" s="2"/>
      <c r="E50" s="2"/>
    </row>
    <row r="51" spans="1:5" s="12" customFormat="1" x14ac:dyDescent="0.25">
      <c r="A51" s="330"/>
      <c r="B51" s="2"/>
      <c r="C51" s="2"/>
      <c r="D51" s="2"/>
      <c r="E51" s="2"/>
    </row>
    <row r="52" spans="1:5" s="12" customFormat="1" x14ac:dyDescent="0.25">
      <c r="A52" s="322"/>
    </row>
    <row r="53" spans="1:5" s="12" customFormat="1" x14ac:dyDescent="0.25">
      <c r="A53" s="330"/>
      <c r="B53" s="2"/>
      <c r="C53" s="2"/>
      <c r="D53" s="2"/>
      <c r="E53" s="2"/>
    </row>
    <row r="54" spans="1:5" s="12" customFormat="1" x14ac:dyDescent="0.25">
      <c r="A54" s="330"/>
      <c r="B54" s="2"/>
      <c r="C54" s="2"/>
      <c r="D54" s="2"/>
      <c r="E54" s="2"/>
    </row>
    <row r="55" spans="1:5" s="12" customFormat="1" x14ac:dyDescent="0.25">
      <c r="A55" s="330"/>
      <c r="B55" s="2"/>
      <c r="C55" s="2"/>
      <c r="D55" s="2"/>
      <c r="E55" s="2"/>
    </row>
    <row r="56" spans="1:5" s="12" customFormat="1" x14ac:dyDescent="0.25">
      <c r="A56" s="330"/>
      <c r="B56" s="2"/>
      <c r="C56" s="2"/>
      <c r="D56" s="2"/>
      <c r="E56" s="2"/>
    </row>
    <row r="57" spans="1:5" s="12" customFormat="1" x14ac:dyDescent="0.25">
      <c r="A57" s="330"/>
      <c r="B57" s="2"/>
      <c r="C57" s="2"/>
      <c r="D57" s="2"/>
      <c r="E57" s="2"/>
    </row>
    <row r="58" spans="1:5" s="12" customFormat="1" x14ac:dyDescent="0.25">
      <c r="A58" s="330"/>
      <c r="B58" s="2"/>
      <c r="C58" s="2"/>
      <c r="D58" s="2"/>
      <c r="E58" s="2"/>
    </row>
    <row r="59" spans="1:5" s="12" customFormat="1" x14ac:dyDescent="0.25">
      <c r="A59" s="330"/>
      <c r="B59" s="2"/>
      <c r="C59" s="2"/>
      <c r="D59" s="2"/>
      <c r="E59" s="2"/>
    </row>
    <row r="60" spans="1:5" s="12" customFormat="1" x14ac:dyDescent="0.25">
      <c r="A60" s="330"/>
      <c r="B60" s="2"/>
      <c r="C60" s="2"/>
      <c r="D60" s="2"/>
      <c r="E60" s="2"/>
    </row>
    <row r="61" spans="1:5" s="12" customFormat="1" x14ac:dyDescent="0.25">
      <c r="A61" s="330"/>
      <c r="B61" s="2"/>
      <c r="C61" s="2"/>
      <c r="D61" s="2"/>
      <c r="E61" s="2"/>
    </row>
    <row r="62" spans="1:5" s="12" customFormat="1" x14ac:dyDescent="0.25">
      <c r="A62" s="330"/>
      <c r="B62" s="2"/>
      <c r="C62" s="2"/>
      <c r="D62" s="2"/>
      <c r="E62" s="2"/>
    </row>
    <row r="63" spans="1:5" s="12" customFormat="1" x14ac:dyDescent="0.25">
      <c r="A63" s="330"/>
      <c r="B63" s="2"/>
      <c r="C63" s="2"/>
      <c r="D63" s="2"/>
      <c r="E63" s="2"/>
    </row>
    <row r="64" spans="1:5" s="12" customFormat="1" x14ac:dyDescent="0.25">
      <c r="A64" s="330"/>
      <c r="B64" s="2"/>
      <c r="C64" s="2"/>
      <c r="D64" s="2"/>
      <c r="E64" s="2"/>
    </row>
    <row r="65" spans="1:5" s="12" customFormat="1" x14ac:dyDescent="0.25">
      <c r="A65" s="330"/>
      <c r="B65" s="2"/>
      <c r="C65" s="2"/>
      <c r="D65" s="2"/>
      <c r="E65" s="2"/>
    </row>
    <row r="66" spans="1:5" s="12" customFormat="1" x14ac:dyDescent="0.25">
      <c r="A66" s="330"/>
      <c r="B66" s="2"/>
      <c r="C66" s="2"/>
      <c r="D66" s="2"/>
      <c r="E66" s="2"/>
    </row>
    <row r="67" spans="1:5" s="12" customFormat="1" x14ac:dyDescent="0.25">
      <c r="A67" s="330"/>
      <c r="B67" s="2"/>
      <c r="C67" s="2"/>
      <c r="D67" s="2"/>
      <c r="E67" s="2"/>
    </row>
    <row r="68" spans="1:5" s="12" customFormat="1" x14ac:dyDescent="0.25">
      <c r="A68" s="330"/>
      <c r="B68" s="2"/>
      <c r="C68" s="2"/>
      <c r="D68" s="2"/>
      <c r="E68" s="2"/>
    </row>
    <row r="69" spans="1:5" s="12" customFormat="1" x14ac:dyDescent="0.25">
      <c r="A69" s="330"/>
      <c r="B69" s="2"/>
      <c r="C69" s="2"/>
      <c r="D69" s="2"/>
      <c r="E69" s="2"/>
    </row>
    <row r="70" spans="1:5" s="12" customFormat="1" x14ac:dyDescent="0.25">
      <c r="A70" s="330"/>
      <c r="B70" s="2"/>
      <c r="C70" s="2"/>
      <c r="D70" s="2"/>
      <c r="E70" s="2"/>
    </row>
    <row r="71" spans="1:5" s="12" customFormat="1" x14ac:dyDescent="0.25">
      <c r="A71" s="330"/>
      <c r="B71" s="2"/>
      <c r="C71" s="2"/>
      <c r="D71" s="2"/>
      <c r="E71" s="2"/>
    </row>
    <row r="72" spans="1:5" s="12" customFormat="1" x14ac:dyDescent="0.25">
      <c r="A72" s="330"/>
      <c r="B72" s="2"/>
      <c r="C72" s="2"/>
      <c r="D72" s="2"/>
      <c r="E72" s="2"/>
    </row>
    <row r="73" spans="1:5" s="12" customFormat="1" x14ac:dyDescent="0.25">
      <c r="A73" s="330"/>
      <c r="B73" s="2"/>
      <c r="C73" s="2"/>
      <c r="D73" s="2"/>
      <c r="E73" s="2"/>
    </row>
    <row r="74" spans="1:5" s="12" customFormat="1" x14ac:dyDescent="0.25">
      <c r="A74" s="330"/>
      <c r="B74" s="2"/>
      <c r="C74" s="2"/>
      <c r="D74" s="2"/>
      <c r="E74" s="2"/>
    </row>
    <row r="75" spans="1:5" s="12" customFormat="1" x14ac:dyDescent="0.25">
      <c r="A75" s="330"/>
      <c r="B75" s="2"/>
      <c r="C75" s="2"/>
      <c r="D75" s="2"/>
      <c r="E75" s="2"/>
    </row>
    <row r="76" spans="1:5" s="12" customFormat="1" x14ac:dyDescent="0.25">
      <c r="A76" s="330"/>
      <c r="B76" s="2"/>
      <c r="C76" s="2"/>
      <c r="D76" s="2"/>
      <c r="E76" s="2"/>
    </row>
    <row r="77" spans="1:5" s="12" customFormat="1" x14ac:dyDescent="0.25">
      <c r="A77" s="330"/>
      <c r="B77" s="2"/>
      <c r="C77" s="2"/>
      <c r="D77" s="2"/>
      <c r="E77" s="2"/>
    </row>
    <row r="78" spans="1:5" s="12" customFormat="1" x14ac:dyDescent="0.25">
      <c r="A78" s="330"/>
      <c r="B78" s="2"/>
      <c r="C78" s="2"/>
      <c r="D78" s="2"/>
      <c r="E78" s="2"/>
    </row>
    <row r="79" spans="1:5" s="12" customFormat="1" x14ac:dyDescent="0.25">
      <c r="A79" s="330"/>
      <c r="B79" s="2"/>
      <c r="C79" s="2"/>
      <c r="D79" s="2"/>
      <c r="E79" s="2"/>
    </row>
    <row r="80" spans="1:5" s="12" customFormat="1" x14ac:dyDescent="0.25">
      <c r="A80" s="330"/>
      <c r="B80" s="2"/>
      <c r="C80" s="2"/>
      <c r="D80" s="2"/>
      <c r="E80" s="2"/>
    </row>
    <row r="81" spans="1:5" s="12" customFormat="1" x14ac:dyDescent="0.25">
      <c r="A81" s="330"/>
      <c r="B81" s="2"/>
      <c r="C81" s="2"/>
      <c r="D81" s="2"/>
      <c r="E81" s="2"/>
    </row>
    <row r="82" spans="1:5" s="12" customFormat="1" x14ac:dyDescent="0.25">
      <c r="A82" s="330"/>
      <c r="B82" s="2"/>
      <c r="C82" s="2"/>
      <c r="D82" s="2"/>
      <c r="E82" s="2"/>
    </row>
    <row r="83" spans="1:5" s="12" customFormat="1" x14ac:dyDescent="0.25">
      <c r="A83" s="330"/>
      <c r="B83" s="2"/>
      <c r="C83" s="2"/>
      <c r="D83" s="2"/>
      <c r="E83" s="2"/>
    </row>
    <row r="84" spans="1:5" s="12" customFormat="1" x14ac:dyDescent="0.25">
      <c r="A84" s="330"/>
      <c r="B84" s="2"/>
      <c r="C84" s="2"/>
      <c r="D84" s="2"/>
      <c r="E84" s="2"/>
    </row>
    <row r="85" spans="1:5" s="12" customFormat="1" x14ac:dyDescent="0.25">
      <c r="A85" s="330"/>
      <c r="B85" s="2"/>
      <c r="C85" s="2"/>
      <c r="D85" s="2"/>
      <c r="E85" s="2"/>
    </row>
    <row r="86" spans="1:5" s="12" customFormat="1" x14ac:dyDescent="0.25">
      <c r="A86" s="330"/>
      <c r="B86" s="2"/>
      <c r="C86" s="2"/>
      <c r="D86" s="2"/>
      <c r="E86" s="2"/>
    </row>
    <row r="87" spans="1:5" s="12" customFormat="1" x14ac:dyDescent="0.25">
      <c r="A87" s="330"/>
      <c r="B87" s="2"/>
      <c r="C87" s="2"/>
      <c r="D87" s="2"/>
      <c r="E87" s="2"/>
    </row>
    <row r="88" spans="1:5" s="12" customFormat="1" x14ac:dyDescent="0.25">
      <c r="A88" s="330"/>
      <c r="B88" s="2"/>
      <c r="C88" s="2"/>
      <c r="D88" s="2"/>
      <c r="E88" s="2"/>
    </row>
    <row r="89" spans="1:5" s="12" customFormat="1" x14ac:dyDescent="0.25">
      <c r="A89" s="330"/>
      <c r="B89" s="2"/>
      <c r="C89" s="2"/>
      <c r="D89" s="2"/>
      <c r="E89" s="2"/>
    </row>
    <row r="90" spans="1:5" s="12" customFormat="1" x14ac:dyDescent="0.25">
      <c r="A90" s="330"/>
      <c r="B90" s="2"/>
      <c r="C90" s="2"/>
      <c r="D90" s="2"/>
      <c r="E90" s="2"/>
    </row>
    <row r="91" spans="1:5" s="12" customFormat="1" x14ac:dyDescent="0.25">
      <c r="A91" s="330"/>
      <c r="B91" s="2"/>
      <c r="C91" s="2"/>
      <c r="D91" s="2"/>
      <c r="E91" s="2"/>
    </row>
    <row r="92" spans="1:5" s="12" customFormat="1" x14ac:dyDescent="0.25">
      <c r="A92" s="330"/>
      <c r="B92" s="2"/>
      <c r="C92" s="2"/>
      <c r="D92" s="2"/>
      <c r="E92" s="2"/>
    </row>
    <row r="93" spans="1:5" s="12" customFormat="1" x14ac:dyDescent="0.25">
      <c r="A93" s="330"/>
      <c r="B93" s="2"/>
      <c r="C93" s="2"/>
      <c r="D93" s="2"/>
      <c r="E93" s="2"/>
    </row>
    <row r="94" spans="1:5" s="12" customFormat="1" x14ac:dyDescent="0.25">
      <c r="A94" s="330"/>
      <c r="B94" s="2"/>
      <c r="C94" s="2"/>
      <c r="D94" s="2"/>
      <c r="E94" s="2"/>
    </row>
    <row r="95" spans="1:5" s="12" customFormat="1" x14ac:dyDescent="0.25">
      <c r="A95" s="330"/>
      <c r="B95" s="2"/>
      <c r="C95" s="2"/>
      <c r="D95" s="2"/>
      <c r="E95" s="2"/>
    </row>
    <row r="96" spans="1:5" s="12" customFormat="1" x14ac:dyDescent="0.25">
      <c r="A96" s="330"/>
      <c r="B96" s="2"/>
      <c r="C96" s="2"/>
      <c r="D96" s="2"/>
      <c r="E96" s="2"/>
    </row>
  </sheetData>
  <conditionalFormatting sqref="BH3:BM3 BI4:BM34">
    <cfRule type="timePeriod" dxfId="2" priority="3" timePeriod="lastMonth">
      <formula>AND(MONTH(BH3)=MONTH(EDATE(TODAY(),0-1)),YEAR(BH3)=YEAR(EDATE(TODAY(),0-1)))</formula>
    </cfRule>
  </conditionalFormatting>
  <conditionalFormatting sqref="BN3:BS3 BO4:BS34">
    <cfRule type="timePeriod" dxfId="1" priority="2" timePeriod="lastMonth">
      <formula>AND(MONTH(BN3)=MONTH(EDATE(TODAY(),0-1)),YEAR(BN3)=YEAR(EDATE(TODAY(),0-1)))</formula>
    </cfRule>
  </conditionalFormatting>
  <conditionalFormatting sqref="BT3:BY3 BU4:BY34">
    <cfRule type="timePeriod" dxfId="0" priority="1" timePeriod="lastMonth">
      <formula>AND(MONTH(BT3)=MONTH(EDATE(TODAY(),0-1)),YEAR(BT3)=YEAR(EDATE(TODAY(),0-1)))</formula>
    </cfRule>
  </conditionalFormatting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48C7-7811-4800-8749-FB585E43B4BF}">
  <sheetPr>
    <pageSetUpPr fitToPage="1"/>
  </sheetPr>
  <dimension ref="A1:ADD98"/>
  <sheetViews>
    <sheetView tabSelected="1" workbookViewId="0">
      <pane xSplit="5" ySplit="3" topLeftCell="AX4" activePane="bottomRight" state="frozen"/>
      <selection pane="topRight" activeCell="F1" sqref="F1"/>
      <selection pane="bottomLeft" activeCell="A4" sqref="A4"/>
      <selection pane="bottomRight" activeCell="AN18" sqref="AN18"/>
    </sheetView>
  </sheetViews>
  <sheetFormatPr baseColWidth="10" defaultRowHeight="15" x14ac:dyDescent="0.25"/>
  <cols>
    <col min="1" max="1" width="13.75" style="258" customWidth="1"/>
    <col min="2" max="2" width="9.375" style="2" customWidth="1"/>
    <col min="3" max="4" width="7.5" style="2" customWidth="1"/>
    <col min="5" max="5" width="9.25" style="2" customWidth="1"/>
    <col min="6" max="58" width="11" style="12" customWidth="1"/>
    <col min="59" max="59" width="14.875" style="12" bestFit="1" customWidth="1"/>
    <col min="60" max="784" width="11" style="12" customWidth="1"/>
    <col min="785" max="785" width="11" style="2" customWidth="1"/>
    <col min="786" max="16384" width="11" style="2"/>
  </cols>
  <sheetData>
    <row r="1" spans="1:59" ht="24" thickBot="1" x14ac:dyDescent="0.3">
      <c r="A1" s="251" t="s">
        <v>52</v>
      </c>
      <c r="B1" s="96">
        <v>0.5</v>
      </c>
    </row>
    <row r="2" spans="1:59" s="12" customFormat="1" ht="19.5" thickBot="1" x14ac:dyDescent="0.35">
      <c r="A2" s="252" t="s">
        <v>138</v>
      </c>
      <c r="C2" s="2"/>
      <c r="D2" s="2"/>
      <c r="E2" s="2"/>
      <c r="F2" s="24" t="s">
        <v>24</v>
      </c>
      <c r="G2" s="25" t="s">
        <v>44</v>
      </c>
      <c r="H2" s="25"/>
      <c r="I2" s="25"/>
      <c r="J2" s="26"/>
      <c r="K2" s="27"/>
      <c r="L2" s="140" t="s">
        <v>24</v>
      </c>
      <c r="M2" s="101" t="s">
        <v>9</v>
      </c>
      <c r="N2" s="101"/>
      <c r="O2" s="101"/>
      <c r="P2" s="106"/>
      <c r="Q2" s="105"/>
      <c r="R2" s="207" t="s">
        <v>24</v>
      </c>
      <c r="S2" s="208" t="s">
        <v>1</v>
      </c>
      <c r="T2" s="208"/>
      <c r="U2" s="208"/>
      <c r="V2" s="209"/>
      <c r="W2" s="210"/>
      <c r="X2" s="207" t="s">
        <v>24</v>
      </c>
      <c r="Y2" s="208" t="s">
        <v>2</v>
      </c>
      <c r="Z2" s="208"/>
      <c r="AA2" s="208"/>
      <c r="AB2" s="266"/>
      <c r="AC2" s="269"/>
      <c r="AD2" s="207" t="s">
        <v>24</v>
      </c>
      <c r="AE2" s="208" t="s">
        <v>85</v>
      </c>
      <c r="AF2" s="208"/>
      <c r="AG2" s="208"/>
      <c r="AH2" s="209"/>
      <c r="AI2" s="210"/>
      <c r="AJ2" s="207" t="s">
        <v>24</v>
      </c>
      <c r="AK2" s="208" t="s">
        <v>3</v>
      </c>
      <c r="AL2" s="208"/>
      <c r="AM2" s="208"/>
      <c r="AN2" s="209"/>
      <c r="AO2" s="210"/>
      <c r="AP2" s="285" t="s">
        <v>24</v>
      </c>
      <c r="AQ2" s="286" t="s">
        <v>147</v>
      </c>
      <c r="AR2" s="286"/>
      <c r="AS2" s="286"/>
      <c r="AT2" s="287"/>
      <c r="AU2" s="288"/>
      <c r="AV2" s="285" t="s">
        <v>24</v>
      </c>
      <c r="AW2" s="286" t="s">
        <v>116</v>
      </c>
      <c r="AX2" s="286"/>
      <c r="AY2" s="286"/>
      <c r="AZ2" s="287"/>
      <c r="BA2" s="288"/>
      <c r="BB2" s="285" t="s">
        <v>24</v>
      </c>
      <c r="BC2" s="286" t="s">
        <v>123</v>
      </c>
      <c r="BD2" s="286"/>
      <c r="BE2" s="286"/>
      <c r="BF2" s="287"/>
      <c r="BG2" s="288"/>
    </row>
    <row r="3" spans="1:59" s="12" customFormat="1" ht="15.75" thickBot="1" x14ac:dyDescent="0.3">
      <c r="A3" s="253"/>
      <c r="B3" s="9" t="s">
        <v>4</v>
      </c>
      <c r="C3" s="10" t="s">
        <v>5</v>
      </c>
      <c r="D3" s="11" t="s">
        <v>6</v>
      </c>
      <c r="E3" s="2"/>
      <c r="F3" s="28" t="s">
        <v>26</v>
      </c>
      <c r="G3" s="29" t="s">
        <v>34</v>
      </c>
      <c r="H3" s="30" t="s">
        <v>27</v>
      </c>
      <c r="I3" s="31" t="s">
        <v>28</v>
      </c>
      <c r="J3" s="32" t="s">
        <v>29</v>
      </c>
      <c r="K3" s="33" t="s">
        <v>30</v>
      </c>
      <c r="L3" s="171" t="s">
        <v>26</v>
      </c>
      <c r="M3" s="170" t="s">
        <v>34</v>
      </c>
      <c r="N3" s="169" t="s">
        <v>27</v>
      </c>
      <c r="O3" s="108" t="s">
        <v>28</v>
      </c>
      <c r="P3" s="109" t="s">
        <v>29</v>
      </c>
      <c r="Q3" s="107" t="s">
        <v>30</v>
      </c>
      <c r="R3" s="211" t="s">
        <v>26</v>
      </c>
      <c r="S3" s="212" t="s">
        <v>34</v>
      </c>
      <c r="T3" s="213" t="s">
        <v>27</v>
      </c>
      <c r="U3" s="214" t="s">
        <v>28</v>
      </c>
      <c r="V3" s="215" t="s">
        <v>29</v>
      </c>
      <c r="W3" s="216" t="s">
        <v>30</v>
      </c>
      <c r="X3" s="211" t="s">
        <v>26</v>
      </c>
      <c r="Y3" s="212" t="s">
        <v>34</v>
      </c>
      <c r="Z3" s="213" t="s">
        <v>27</v>
      </c>
      <c r="AA3" s="214" t="s">
        <v>28</v>
      </c>
      <c r="AB3" s="267" t="s">
        <v>29</v>
      </c>
      <c r="AC3" s="270" t="s">
        <v>30</v>
      </c>
      <c r="AD3" s="211" t="s">
        <v>26</v>
      </c>
      <c r="AE3" s="212" t="s">
        <v>34</v>
      </c>
      <c r="AF3" s="213" t="s">
        <v>27</v>
      </c>
      <c r="AG3" s="214" t="s">
        <v>28</v>
      </c>
      <c r="AH3" s="215" t="s">
        <v>29</v>
      </c>
      <c r="AI3" s="216" t="s">
        <v>30</v>
      </c>
      <c r="AJ3" s="211" t="s">
        <v>26</v>
      </c>
      <c r="AK3" s="212" t="s">
        <v>34</v>
      </c>
      <c r="AL3" s="213" t="s">
        <v>27</v>
      </c>
      <c r="AM3" s="214" t="s">
        <v>28</v>
      </c>
      <c r="AN3" s="215" t="s">
        <v>29</v>
      </c>
      <c r="AO3" s="216" t="s">
        <v>30</v>
      </c>
      <c r="AP3" s="289" t="s">
        <v>26</v>
      </c>
      <c r="AQ3" s="290" t="s">
        <v>34</v>
      </c>
      <c r="AR3" s="291" t="s">
        <v>27</v>
      </c>
      <c r="AS3" s="292" t="s">
        <v>28</v>
      </c>
      <c r="AT3" s="293" t="s">
        <v>29</v>
      </c>
      <c r="AU3" s="294" t="s">
        <v>30</v>
      </c>
      <c r="AV3" s="289" t="s">
        <v>26</v>
      </c>
      <c r="AW3" s="290" t="s">
        <v>34</v>
      </c>
      <c r="AX3" s="291" t="s">
        <v>27</v>
      </c>
      <c r="AY3" s="292" t="s">
        <v>28</v>
      </c>
      <c r="AZ3" s="293" t="s">
        <v>29</v>
      </c>
      <c r="BA3" s="294" t="s">
        <v>30</v>
      </c>
      <c r="BB3" s="289" t="s">
        <v>26</v>
      </c>
      <c r="BC3" s="290" t="s">
        <v>34</v>
      </c>
      <c r="BD3" s="291" t="s">
        <v>27</v>
      </c>
      <c r="BE3" s="292" t="s">
        <v>28</v>
      </c>
      <c r="BF3" s="293" t="s">
        <v>29</v>
      </c>
      <c r="BG3" s="294" t="s">
        <v>30</v>
      </c>
    </row>
    <row r="4" spans="1:59" s="12" customFormat="1" x14ac:dyDescent="0.25">
      <c r="A4" s="254"/>
      <c r="B4" s="50"/>
      <c r="C4" s="13"/>
      <c r="D4" s="13">
        <v>0</v>
      </c>
      <c r="E4" s="2"/>
      <c r="F4" s="34">
        <v>44228</v>
      </c>
      <c r="G4" s="55"/>
      <c r="H4" s="56"/>
      <c r="I4" s="36"/>
      <c r="J4" s="37"/>
      <c r="K4" s="42"/>
      <c r="L4" s="113">
        <v>44256</v>
      </c>
      <c r="M4" s="104">
        <v>0.36458333333333331</v>
      </c>
      <c r="N4" s="104">
        <v>0.57291666666666663</v>
      </c>
      <c r="O4" s="104">
        <v>2.0833333333333332E-2</v>
      </c>
      <c r="P4" s="103">
        <v>0.18749999999999997</v>
      </c>
      <c r="Q4" s="114"/>
      <c r="R4" s="217">
        <v>44287</v>
      </c>
      <c r="S4" s="218">
        <v>0.36458333333333331</v>
      </c>
      <c r="T4" s="218">
        <v>0.5625</v>
      </c>
      <c r="U4" s="218">
        <v>2.0833333333333332E-2</v>
      </c>
      <c r="V4" s="219">
        <v>0.17708333333333334</v>
      </c>
      <c r="W4" s="220"/>
      <c r="X4" s="217">
        <v>44317</v>
      </c>
      <c r="Y4" s="222"/>
      <c r="Z4" s="223"/>
      <c r="AA4" s="223"/>
      <c r="AB4" s="224"/>
      <c r="AC4" s="271"/>
      <c r="AD4" s="217">
        <v>44348</v>
      </c>
      <c r="AE4" s="218">
        <v>0.36458333333333331</v>
      </c>
      <c r="AF4" s="218">
        <v>0.54861111111111105</v>
      </c>
      <c r="AG4" s="218"/>
      <c r="AH4" s="219">
        <f t="shared" ref="AH4:AH7" si="0">AF4-AE4-AG4</f>
        <v>0.18402777777777773</v>
      </c>
      <c r="AI4" s="220"/>
      <c r="AJ4" s="217">
        <v>44378</v>
      </c>
      <c r="AK4" s="218">
        <v>0.54861111111111105</v>
      </c>
      <c r="AL4" s="218">
        <v>0.72569444444444453</v>
      </c>
      <c r="AM4" s="218"/>
      <c r="AN4" s="219">
        <f t="shared" ref="AN4:AN5" si="1">AL4-AK4-AM4</f>
        <v>0.17708333333333348</v>
      </c>
      <c r="AO4" s="220"/>
      <c r="AP4" s="295">
        <v>44409</v>
      </c>
      <c r="AQ4" s="298"/>
      <c r="AR4" s="301"/>
      <c r="AS4" s="301"/>
      <c r="AT4" s="299"/>
      <c r="AU4" s="300"/>
      <c r="AV4" s="295">
        <v>44440</v>
      </c>
      <c r="AW4" s="284">
        <v>0.55208333333333337</v>
      </c>
      <c r="AX4" s="296">
        <v>0.72916666666666663</v>
      </c>
      <c r="AY4" s="296"/>
      <c r="AZ4" s="297">
        <f t="shared" ref="AZ4:AZ6" si="2">AX4-AW4-AY4</f>
        <v>0.17708333333333326</v>
      </c>
      <c r="BA4" s="220"/>
      <c r="BB4" s="295">
        <v>44470</v>
      </c>
      <c r="BC4" s="296">
        <v>0.55208333333333337</v>
      </c>
      <c r="BD4" s="296">
        <v>0.72916666666666663</v>
      </c>
      <c r="BE4" s="296"/>
      <c r="BF4" s="297">
        <f t="shared" ref="BF4" si="3">BD4-BC4-BE4</f>
        <v>0.17708333333333326</v>
      </c>
      <c r="BG4" s="221" t="s">
        <v>128</v>
      </c>
    </row>
    <row r="5" spans="1:59" s="12" customFormat="1" ht="15.75" thickBot="1" x14ac:dyDescent="0.3">
      <c r="A5" s="254"/>
      <c r="B5" s="13"/>
      <c r="C5" s="13"/>
      <c r="D5" s="13"/>
      <c r="E5" s="2"/>
      <c r="F5" s="34">
        <v>44229</v>
      </c>
      <c r="G5" s="55"/>
      <c r="H5" s="56"/>
      <c r="I5" s="36"/>
      <c r="J5" s="37"/>
      <c r="K5" s="42"/>
      <c r="L5" s="113">
        <v>44257</v>
      </c>
      <c r="M5" s="104">
        <v>0.36458333333333331</v>
      </c>
      <c r="N5" s="104">
        <v>0.57291666666666663</v>
      </c>
      <c r="O5" s="104">
        <v>2.0833333333333332E-2</v>
      </c>
      <c r="P5" s="103">
        <v>0.18749999999999997</v>
      </c>
      <c r="Q5" s="114"/>
      <c r="R5" s="217">
        <v>44288</v>
      </c>
      <c r="S5" s="218"/>
      <c r="T5" s="218"/>
      <c r="U5" s="218"/>
      <c r="V5" s="219"/>
      <c r="W5" s="221" t="s">
        <v>31</v>
      </c>
      <c r="X5" s="217">
        <v>44318</v>
      </c>
      <c r="Y5" s="222"/>
      <c r="Z5" s="223"/>
      <c r="AA5" s="223"/>
      <c r="AB5" s="224"/>
      <c r="AC5" s="271"/>
      <c r="AD5" s="217">
        <v>44349</v>
      </c>
      <c r="AE5" s="218">
        <v>0.54513888888888895</v>
      </c>
      <c r="AF5" s="218">
        <v>0.72222222222222221</v>
      </c>
      <c r="AG5" s="218"/>
      <c r="AH5" s="219">
        <f t="shared" si="0"/>
        <v>0.17708333333333326</v>
      </c>
      <c r="AI5" s="220"/>
      <c r="AJ5" s="217">
        <v>44379</v>
      </c>
      <c r="AK5" s="218">
        <v>0.55208333333333337</v>
      </c>
      <c r="AL5" s="218">
        <v>0.73263888888888884</v>
      </c>
      <c r="AM5" s="218"/>
      <c r="AN5" s="219">
        <f t="shared" si="1"/>
        <v>0.18055555555555547</v>
      </c>
      <c r="AO5" s="220"/>
      <c r="AP5" s="295">
        <v>44410</v>
      </c>
      <c r="AQ5" s="296">
        <v>0.55208333333333337</v>
      </c>
      <c r="AR5" s="296">
        <v>0.73263888888888884</v>
      </c>
      <c r="AS5" s="296"/>
      <c r="AT5" s="297">
        <v>0.18055555555555547</v>
      </c>
      <c r="AU5" s="308"/>
      <c r="AV5" s="295">
        <v>44441</v>
      </c>
      <c r="AW5" s="284">
        <v>0.55208333333333337</v>
      </c>
      <c r="AX5" s="296">
        <v>0.72916666666666663</v>
      </c>
      <c r="AY5" s="296"/>
      <c r="AZ5" s="297">
        <f t="shared" si="2"/>
        <v>0.17708333333333326</v>
      </c>
      <c r="BA5" s="221" t="s">
        <v>128</v>
      </c>
      <c r="BB5" s="295">
        <v>44471</v>
      </c>
      <c r="BC5" s="298"/>
      <c r="BD5" s="301"/>
      <c r="BE5" s="301"/>
      <c r="BF5" s="299"/>
      <c r="BG5" s="300"/>
    </row>
    <row r="6" spans="1:59" s="12" customFormat="1" x14ac:dyDescent="0.25">
      <c r="A6" s="255" t="s">
        <v>7</v>
      </c>
      <c r="B6" s="14"/>
      <c r="C6" s="15"/>
      <c r="D6" s="15">
        <f>C6-B6</f>
        <v>0</v>
      </c>
      <c r="E6" s="2"/>
      <c r="F6" s="34">
        <v>44230</v>
      </c>
      <c r="G6" s="55"/>
      <c r="H6" s="56"/>
      <c r="I6" s="36"/>
      <c r="J6" s="37"/>
      <c r="K6" s="42"/>
      <c r="L6" s="113">
        <v>44258</v>
      </c>
      <c r="M6" s="104">
        <v>0.36458333333333331</v>
      </c>
      <c r="N6" s="104">
        <v>0.57291666666666663</v>
      </c>
      <c r="O6" s="104">
        <v>2.0833333333333332E-2</v>
      </c>
      <c r="P6" s="103">
        <v>0.18749999999999997</v>
      </c>
      <c r="Q6" s="114"/>
      <c r="R6" s="217">
        <v>44289</v>
      </c>
      <c r="S6" s="222"/>
      <c r="T6" s="223"/>
      <c r="U6" s="223"/>
      <c r="V6" s="224"/>
      <c r="W6" s="225"/>
      <c r="X6" s="217">
        <v>44319</v>
      </c>
      <c r="Y6" s="218">
        <v>0.3611111111111111</v>
      </c>
      <c r="Z6" s="218">
        <v>0.5625</v>
      </c>
      <c r="AA6" s="218">
        <v>2.0833333333333332E-2</v>
      </c>
      <c r="AB6" s="219">
        <f t="shared" ref="AB6:AB10" si="4">Z6-Y6-AA6</f>
        <v>0.18055555555555555</v>
      </c>
      <c r="AC6" s="272"/>
      <c r="AD6" s="217">
        <v>44350</v>
      </c>
      <c r="AE6" s="218">
        <v>0.54513888888888895</v>
      </c>
      <c r="AF6" s="218">
        <v>0.72222222222222221</v>
      </c>
      <c r="AG6" s="218"/>
      <c r="AH6" s="219">
        <f t="shared" si="0"/>
        <v>0.17708333333333326</v>
      </c>
      <c r="AI6" s="220"/>
      <c r="AJ6" s="217">
        <v>44380</v>
      </c>
      <c r="AK6" s="222"/>
      <c r="AL6" s="223"/>
      <c r="AM6" s="223"/>
      <c r="AN6" s="224"/>
      <c r="AO6" s="225"/>
      <c r="AP6" s="295">
        <v>44411</v>
      </c>
      <c r="AQ6" s="296">
        <v>0.54861111111111105</v>
      </c>
      <c r="AR6" s="296">
        <v>0.73611111111111116</v>
      </c>
      <c r="AS6" s="296"/>
      <c r="AT6" s="297">
        <v>0.18750000000000011</v>
      </c>
      <c r="AU6" s="308"/>
      <c r="AV6" s="295">
        <v>44442</v>
      </c>
      <c r="AW6" s="284">
        <v>0.55208333333333337</v>
      </c>
      <c r="AX6" s="296">
        <v>0.72916666666666663</v>
      </c>
      <c r="AY6" s="296"/>
      <c r="AZ6" s="297">
        <f t="shared" si="2"/>
        <v>0.17708333333333326</v>
      </c>
      <c r="BA6" s="221" t="s">
        <v>128</v>
      </c>
      <c r="BB6" s="295">
        <v>44472</v>
      </c>
      <c r="BC6" s="298"/>
      <c r="BD6" s="301"/>
      <c r="BE6" s="301"/>
      <c r="BF6" s="299"/>
      <c r="BG6" s="300"/>
    </row>
    <row r="7" spans="1:59" s="12" customFormat="1" x14ac:dyDescent="0.25">
      <c r="A7" s="256" t="s">
        <v>8</v>
      </c>
      <c r="B7" s="14">
        <v>42.5</v>
      </c>
      <c r="C7" s="15">
        <v>44.75</v>
      </c>
      <c r="D7" s="15">
        <f t="shared" ref="D7:D17" si="5">C7-B7</f>
        <v>2.25</v>
      </c>
      <c r="E7" s="2"/>
      <c r="F7" s="34">
        <v>44231</v>
      </c>
      <c r="G7" s="55"/>
      <c r="H7" s="56"/>
      <c r="I7" s="36"/>
      <c r="J7" s="37"/>
      <c r="K7" s="42"/>
      <c r="L7" s="113">
        <v>44259</v>
      </c>
      <c r="M7" s="104">
        <v>0.36458333333333331</v>
      </c>
      <c r="N7" s="104">
        <v>0.57291666666666663</v>
      </c>
      <c r="O7" s="104">
        <v>2.0833333333333332E-2</v>
      </c>
      <c r="P7" s="103">
        <v>0.18749999999999997</v>
      </c>
      <c r="Q7" s="114"/>
      <c r="R7" s="217">
        <v>44290</v>
      </c>
      <c r="S7" s="222"/>
      <c r="T7" s="223"/>
      <c r="U7" s="223"/>
      <c r="V7" s="224"/>
      <c r="W7" s="225"/>
      <c r="X7" s="217">
        <v>44320</v>
      </c>
      <c r="Y7" s="218">
        <v>0.36805555555555558</v>
      </c>
      <c r="Z7" s="218">
        <v>0.56944444444444442</v>
      </c>
      <c r="AA7" s="218">
        <v>2.0833333333333332E-2</v>
      </c>
      <c r="AB7" s="219">
        <f t="shared" si="4"/>
        <v>0.1805555555555555</v>
      </c>
      <c r="AC7" s="272"/>
      <c r="AD7" s="217">
        <v>44351</v>
      </c>
      <c r="AE7" s="92">
        <v>0.54166666666666663</v>
      </c>
      <c r="AF7" s="218">
        <v>0.71875</v>
      </c>
      <c r="AG7" s="218"/>
      <c r="AH7" s="219">
        <f t="shared" si="0"/>
        <v>0.17708333333333337</v>
      </c>
      <c r="AI7" s="220"/>
      <c r="AJ7" s="217">
        <v>44381</v>
      </c>
      <c r="AK7" s="222"/>
      <c r="AL7" s="223"/>
      <c r="AM7" s="223"/>
      <c r="AN7" s="224"/>
      <c r="AO7" s="225"/>
      <c r="AP7" s="295">
        <v>44412</v>
      </c>
      <c r="AQ7" s="296">
        <v>0.54861111111111105</v>
      </c>
      <c r="AR7" s="296">
        <v>0.73958333333333337</v>
      </c>
      <c r="AS7" s="296"/>
      <c r="AT7" s="297">
        <v>0.19097222222222232</v>
      </c>
      <c r="AU7" s="308"/>
      <c r="AV7" s="295">
        <v>44443</v>
      </c>
      <c r="AW7" s="298"/>
      <c r="AX7" s="301"/>
      <c r="AY7" s="301"/>
      <c r="AZ7" s="299"/>
      <c r="BA7" s="300"/>
      <c r="BB7" s="295">
        <v>44473</v>
      </c>
      <c r="BC7" s="296">
        <v>0.55208333333333337</v>
      </c>
      <c r="BD7" s="296">
        <v>0.72916666666666663</v>
      </c>
      <c r="BE7" s="296"/>
      <c r="BF7" s="297">
        <f t="shared" ref="BF7:BF11" si="6">BD7-BC7-BE7</f>
        <v>0.17708333333333326</v>
      </c>
      <c r="BG7" s="221" t="s">
        <v>128</v>
      </c>
    </row>
    <row r="8" spans="1:59" s="12" customFormat="1" x14ac:dyDescent="0.25">
      <c r="A8" s="256" t="s">
        <v>9</v>
      </c>
      <c r="B8" s="14">
        <v>97.75</v>
      </c>
      <c r="C8" s="15">
        <v>100.25</v>
      </c>
      <c r="D8" s="15">
        <f t="shared" si="5"/>
        <v>2.5</v>
      </c>
      <c r="E8" s="2"/>
      <c r="F8" s="34">
        <v>44232</v>
      </c>
      <c r="G8" s="55"/>
      <c r="H8" s="56"/>
      <c r="I8" s="36"/>
      <c r="J8" s="37"/>
      <c r="K8" s="42"/>
      <c r="L8" s="113">
        <v>44260</v>
      </c>
      <c r="M8" s="104">
        <v>0.36458333333333331</v>
      </c>
      <c r="N8" s="104">
        <v>0.57638888888888895</v>
      </c>
      <c r="O8" s="104">
        <v>2.0833333333333332E-2</v>
      </c>
      <c r="P8" s="103">
        <v>0.19097222222222229</v>
      </c>
      <c r="Q8" s="114"/>
      <c r="R8" s="217">
        <v>44291</v>
      </c>
      <c r="S8" s="218"/>
      <c r="T8" s="218"/>
      <c r="U8" s="218"/>
      <c r="V8" s="219"/>
      <c r="W8" s="221" t="s">
        <v>31</v>
      </c>
      <c r="X8" s="217">
        <v>44321</v>
      </c>
      <c r="Y8" s="218">
        <v>0.36458333333333331</v>
      </c>
      <c r="Z8" s="218">
        <v>0.5625</v>
      </c>
      <c r="AA8" s="218">
        <v>2.0833333333333332E-2</v>
      </c>
      <c r="AB8" s="219">
        <f t="shared" si="4"/>
        <v>0.17708333333333334</v>
      </c>
      <c r="AC8" s="272"/>
      <c r="AD8" s="217">
        <v>44352</v>
      </c>
      <c r="AE8" s="222"/>
      <c r="AF8" s="223"/>
      <c r="AG8" s="223"/>
      <c r="AH8" s="224"/>
      <c r="AI8" s="225"/>
      <c r="AJ8" s="217">
        <v>44382</v>
      </c>
      <c r="AK8" s="218">
        <v>0.54513888888888895</v>
      </c>
      <c r="AL8" s="218">
        <v>0.72569444444444453</v>
      </c>
      <c r="AM8" s="218"/>
      <c r="AN8" s="219">
        <f t="shared" ref="AN8:AN12" si="7">AL8-AK8-AM8</f>
        <v>0.18055555555555558</v>
      </c>
      <c r="AO8" s="220"/>
      <c r="AP8" s="295">
        <v>44413</v>
      </c>
      <c r="AQ8" s="296">
        <v>0.54513888888888895</v>
      </c>
      <c r="AR8" s="296">
        <v>0.6875</v>
      </c>
      <c r="AS8" s="296"/>
      <c r="AT8" s="297">
        <v>0.14236111111111105</v>
      </c>
      <c r="AU8" s="308"/>
      <c r="AV8" s="295">
        <v>44444</v>
      </c>
      <c r="AW8" s="298"/>
      <c r="AX8" s="301"/>
      <c r="AY8" s="301"/>
      <c r="AZ8" s="299"/>
      <c r="BA8" s="300"/>
      <c r="BB8" s="295">
        <v>44474</v>
      </c>
      <c r="BC8" s="296">
        <v>0.375</v>
      </c>
      <c r="BD8" s="296">
        <v>0.55208333333333337</v>
      </c>
      <c r="BE8" s="296"/>
      <c r="BF8" s="297">
        <f t="shared" si="6"/>
        <v>0.17708333333333337</v>
      </c>
      <c r="BG8" s="221" t="s">
        <v>128</v>
      </c>
    </row>
    <row r="9" spans="1:59" s="12" customFormat="1" x14ac:dyDescent="0.25">
      <c r="A9" s="256" t="s">
        <v>1</v>
      </c>
      <c r="B9" s="14">
        <v>85</v>
      </c>
      <c r="C9" s="16">
        <v>89.25</v>
      </c>
      <c r="D9" s="15">
        <f t="shared" si="5"/>
        <v>4.25</v>
      </c>
      <c r="E9" s="2"/>
      <c r="F9" s="34">
        <v>44233</v>
      </c>
      <c r="G9" s="39"/>
      <c r="H9" s="40"/>
      <c r="I9" s="40"/>
      <c r="J9" s="41"/>
      <c r="K9" s="49"/>
      <c r="L9" s="113">
        <v>44261</v>
      </c>
      <c r="M9" s="111"/>
      <c r="N9" s="112"/>
      <c r="O9" s="112"/>
      <c r="P9" s="199"/>
      <c r="Q9" s="200"/>
      <c r="R9" s="217">
        <v>44292</v>
      </c>
      <c r="S9" s="218">
        <v>0.2986111111111111</v>
      </c>
      <c r="T9" s="218">
        <v>0.51041666666666663</v>
      </c>
      <c r="U9" s="218">
        <v>2.0833333333333332E-2</v>
      </c>
      <c r="V9" s="219">
        <v>0.19097222222222218</v>
      </c>
      <c r="W9" s="220"/>
      <c r="X9" s="217">
        <v>44322</v>
      </c>
      <c r="Y9" s="218">
        <v>0.36458333333333331</v>
      </c>
      <c r="Z9" s="218">
        <v>0.60416666666666663</v>
      </c>
      <c r="AA9" s="218">
        <v>2.0833333333333332E-2</v>
      </c>
      <c r="AB9" s="219">
        <f t="shared" si="4"/>
        <v>0.21874999999999997</v>
      </c>
      <c r="AC9" s="272"/>
      <c r="AD9" s="217">
        <v>44353</v>
      </c>
      <c r="AE9" s="222"/>
      <c r="AF9" s="223"/>
      <c r="AG9" s="223"/>
      <c r="AH9" s="224"/>
      <c r="AI9" s="225"/>
      <c r="AJ9" s="217">
        <v>44383</v>
      </c>
      <c r="AK9" s="218">
        <v>0.36458333333333331</v>
      </c>
      <c r="AL9" s="218">
        <v>0.56597222222222221</v>
      </c>
      <c r="AM9" s="218"/>
      <c r="AN9" s="219">
        <f t="shared" si="7"/>
        <v>0.2013888888888889</v>
      </c>
      <c r="AO9" s="220"/>
      <c r="AP9" s="295">
        <v>44414</v>
      </c>
      <c r="AQ9" s="296">
        <v>0.54861111111111105</v>
      </c>
      <c r="AR9" s="296">
        <v>0.72916666666666663</v>
      </c>
      <c r="AS9" s="296"/>
      <c r="AT9" s="297">
        <v>0.18055555555555558</v>
      </c>
      <c r="AU9" s="308"/>
      <c r="AV9" s="295">
        <v>44445</v>
      </c>
      <c r="AW9" s="284">
        <v>0.55208333333333337</v>
      </c>
      <c r="AX9" s="296">
        <v>0.72916666666666663</v>
      </c>
      <c r="AY9" s="296"/>
      <c r="AZ9" s="297">
        <f t="shared" ref="AZ9:AZ13" si="8">AX9-AW9-AY9</f>
        <v>0.17708333333333326</v>
      </c>
      <c r="BA9" s="221" t="s">
        <v>128</v>
      </c>
      <c r="BB9" s="295">
        <v>44475</v>
      </c>
      <c r="BC9" s="296">
        <v>0.55208333333333337</v>
      </c>
      <c r="BD9" s="296">
        <v>0.72916666666666663</v>
      </c>
      <c r="BE9" s="296"/>
      <c r="BF9" s="297">
        <f t="shared" si="6"/>
        <v>0.17708333333333326</v>
      </c>
      <c r="BG9" s="221" t="s">
        <v>128</v>
      </c>
    </row>
    <row r="10" spans="1:59" s="12" customFormat="1" x14ac:dyDescent="0.25">
      <c r="A10" s="256" t="s">
        <v>2</v>
      </c>
      <c r="B10" s="14">
        <v>76.5</v>
      </c>
      <c r="C10" s="16">
        <v>82</v>
      </c>
      <c r="D10" s="15">
        <f t="shared" si="5"/>
        <v>5.5</v>
      </c>
      <c r="E10" s="2"/>
      <c r="F10" s="34">
        <v>44234</v>
      </c>
      <c r="G10" s="39"/>
      <c r="H10" s="40"/>
      <c r="I10" s="40"/>
      <c r="J10" s="41"/>
      <c r="K10" s="49"/>
      <c r="L10" s="113">
        <v>44262</v>
      </c>
      <c r="M10" s="111"/>
      <c r="N10" s="112"/>
      <c r="O10" s="112"/>
      <c r="P10" s="199"/>
      <c r="Q10" s="200"/>
      <c r="R10" s="217">
        <v>44293</v>
      </c>
      <c r="S10" s="218">
        <v>0.2951388888888889</v>
      </c>
      <c r="T10" s="218">
        <v>0.49305555555555558</v>
      </c>
      <c r="U10" s="218">
        <v>2.0833333333333332E-2</v>
      </c>
      <c r="V10" s="219">
        <v>0.17708333333333334</v>
      </c>
      <c r="W10" s="220"/>
      <c r="X10" s="217">
        <v>44323</v>
      </c>
      <c r="Y10" s="218">
        <v>0.36458333333333331</v>
      </c>
      <c r="Z10" s="218">
        <v>0.5625</v>
      </c>
      <c r="AA10" s="218">
        <v>2.0833333333333332E-2</v>
      </c>
      <c r="AB10" s="219">
        <f t="shared" si="4"/>
        <v>0.17708333333333334</v>
      </c>
      <c r="AC10" s="272"/>
      <c r="AD10" s="217">
        <v>44354</v>
      </c>
      <c r="AE10" s="92">
        <v>0.54166666666666663</v>
      </c>
      <c r="AF10" s="218">
        <v>0.71875</v>
      </c>
      <c r="AG10" s="218"/>
      <c r="AH10" s="219">
        <f t="shared" ref="AH10:AH14" si="9">AF10-AE10-AG10</f>
        <v>0.17708333333333337</v>
      </c>
      <c r="AI10" s="220"/>
      <c r="AJ10" s="217">
        <v>44384</v>
      </c>
      <c r="AK10" s="218">
        <v>0.54861111111111105</v>
      </c>
      <c r="AL10" s="218">
        <v>0.73611111111111116</v>
      </c>
      <c r="AM10" s="218"/>
      <c r="AN10" s="219">
        <f t="shared" si="7"/>
        <v>0.18750000000000011</v>
      </c>
      <c r="AO10" s="220"/>
      <c r="AP10" s="295">
        <v>44415</v>
      </c>
      <c r="AQ10" s="298"/>
      <c r="AR10" s="301"/>
      <c r="AS10" s="301"/>
      <c r="AT10" s="299"/>
      <c r="AU10" s="300"/>
      <c r="AV10" s="295">
        <v>44446</v>
      </c>
      <c r="AW10" s="296">
        <v>0.375</v>
      </c>
      <c r="AX10" s="296">
        <v>0.55208333333333337</v>
      </c>
      <c r="AY10" s="296"/>
      <c r="AZ10" s="297">
        <f t="shared" si="8"/>
        <v>0.17708333333333337</v>
      </c>
      <c r="BA10" s="221" t="s">
        <v>128</v>
      </c>
      <c r="BB10" s="295">
        <v>44476</v>
      </c>
      <c r="BC10" s="296">
        <v>0.55208333333333337</v>
      </c>
      <c r="BD10" s="296">
        <v>0.72916666666666663</v>
      </c>
      <c r="BE10" s="296"/>
      <c r="BF10" s="297">
        <f t="shared" si="6"/>
        <v>0.17708333333333326</v>
      </c>
      <c r="BG10" s="221" t="s">
        <v>128</v>
      </c>
    </row>
    <row r="11" spans="1:59" s="12" customFormat="1" x14ac:dyDescent="0.25">
      <c r="A11" s="256" t="s">
        <v>85</v>
      </c>
      <c r="B11" s="14">
        <v>93.5</v>
      </c>
      <c r="C11" s="14">
        <v>93.5</v>
      </c>
      <c r="D11" s="15">
        <f t="shared" si="5"/>
        <v>0</v>
      </c>
      <c r="E11" s="2"/>
      <c r="F11" s="34">
        <v>44235</v>
      </c>
      <c r="G11" s="55"/>
      <c r="H11" s="56"/>
      <c r="I11" s="36"/>
      <c r="J11" s="37"/>
      <c r="K11" s="42"/>
      <c r="L11" s="113">
        <v>44263</v>
      </c>
      <c r="M11" s="104">
        <v>0.36458333333333331</v>
      </c>
      <c r="N11" s="104">
        <v>0.57291666666666663</v>
      </c>
      <c r="O11" s="104">
        <v>2.0833333333333332E-2</v>
      </c>
      <c r="P11" s="103">
        <v>0.18749999999999997</v>
      </c>
      <c r="Q11" s="114"/>
      <c r="R11" s="217">
        <v>44294</v>
      </c>
      <c r="S11" s="218">
        <v>0.28472222222222221</v>
      </c>
      <c r="T11" s="218">
        <v>0.49305555555555558</v>
      </c>
      <c r="U11" s="218">
        <v>2.0833333333333332E-2</v>
      </c>
      <c r="V11" s="219">
        <v>0.18750000000000003</v>
      </c>
      <c r="W11" s="220"/>
      <c r="X11" s="217">
        <v>44324</v>
      </c>
      <c r="Y11" s="222"/>
      <c r="Z11" s="223"/>
      <c r="AA11" s="223"/>
      <c r="AB11" s="224"/>
      <c r="AC11" s="271"/>
      <c r="AD11" s="217">
        <v>44355</v>
      </c>
      <c r="AE11" s="218">
        <v>0.375</v>
      </c>
      <c r="AF11" s="218">
        <v>0.56597222222222221</v>
      </c>
      <c r="AG11" s="218"/>
      <c r="AH11" s="219">
        <f t="shared" si="9"/>
        <v>0.19097222222222221</v>
      </c>
      <c r="AI11" s="220"/>
      <c r="AJ11" s="217">
        <v>44385</v>
      </c>
      <c r="AK11" s="218">
        <v>0.54513888888888895</v>
      </c>
      <c r="AL11" s="218">
        <v>0.73611111111111116</v>
      </c>
      <c r="AM11" s="218"/>
      <c r="AN11" s="219">
        <f t="shared" si="7"/>
        <v>0.19097222222222221</v>
      </c>
      <c r="AO11" s="220"/>
      <c r="AP11" s="295">
        <v>44416</v>
      </c>
      <c r="AQ11" s="298"/>
      <c r="AR11" s="301"/>
      <c r="AS11" s="301"/>
      <c r="AT11" s="299"/>
      <c r="AU11" s="300"/>
      <c r="AV11" s="295">
        <v>44447</v>
      </c>
      <c r="AW11" s="284">
        <v>0.55208333333333337</v>
      </c>
      <c r="AX11" s="296">
        <v>0.72916666666666663</v>
      </c>
      <c r="AY11" s="296"/>
      <c r="AZ11" s="297">
        <f t="shared" si="8"/>
        <v>0.17708333333333326</v>
      </c>
      <c r="BA11" s="221" t="s">
        <v>128</v>
      </c>
      <c r="BB11" s="295">
        <v>44477</v>
      </c>
      <c r="BC11" s="296">
        <v>0.55208333333333337</v>
      </c>
      <c r="BD11" s="296">
        <v>0.72916666666666663</v>
      </c>
      <c r="BE11" s="296"/>
      <c r="BF11" s="297">
        <f t="shared" si="6"/>
        <v>0.17708333333333326</v>
      </c>
      <c r="BG11" s="221" t="s">
        <v>128</v>
      </c>
    </row>
    <row r="12" spans="1:59" s="12" customFormat="1" x14ac:dyDescent="0.25">
      <c r="A12" s="256" t="s">
        <v>3</v>
      </c>
      <c r="B12" s="14">
        <v>93.5</v>
      </c>
      <c r="C12" s="278">
        <v>98.25</v>
      </c>
      <c r="D12" s="278">
        <f t="shared" si="5"/>
        <v>4.75</v>
      </c>
      <c r="E12" s="2"/>
      <c r="F12" s="34">
        <v>44236</v>
      </c>
      <c r="G12" s="55"/>
      <c r="H12" s="56"/>
      <c r="I12" s="36"/>
      <c r="J12" s="37"/>
      <c r="K12" s="42"/>
      <c r="L12" s="113">
        <v>44264</v>
      </c>
      <c r="M12" s="104">
        <v>0.36458333333333331</v>
      </c>
      <c r="N12" s="104">
        <v>0.57291666666666663</v>
      </c>
      <c r="O12" s="104">
        <v>2.0833333333333332E-2</v>
      </c>
      <c r="P12" s="103">
        <v>0.18749999999999997</v>
      </c>
      <c r="Q12" s="114"/>
      <c r="R12" s="217">
        <v>44295</v>
      </c>
      <c r="S12" s="218">
        <v>0.29166666666666669</v>
      </c>
      <c r="T12" s="218">
        <v>0.49652777777777773</v>
      </c>
      <c r="U12" s="218">
        <v>2.0833333333333332E-2</v>
      </c>
      <c r="V12" s="219">
        <v>0.18402777777777771</v>
      </c>
      <c r="W12" s="220"/>
      <c r="X12" s="217">
        <v>44325</v>
      </c>
      <c r="Y12" s="222"/>
      <c r="Z12" s="223"/>
      <c r="AA12" s="223"/>
      <c r="AB12" s="224"/>
      <c r="AC12" s="271"/>
      <c r="AD12" s="217">
        <v>44356</v>
      </c>
      <c r="AE12" s="218">
        <v>0.54861111111111105</v>
      </c>
      <c r="AF12" s="218">
        <v>0.72916666666666663</v>
      </c>
      <c r="AG12" s="218"/>
      <c r="AH12" s="219">
        <f t="shared" si="9"/>
        <v>0.18055555555555558</v>
      </c>
      <c r="AI12" s="220"/>
      <c r="AJ12" s="217">
        <v>44386</v>
      </c>
      <c r="AK12" s="218">
        <v>0.54513888888888895</v>
      </c>
      <c r="AL12" s="218">
        <v>0.72916666666666663</v>
      </c>
      <c r="AM12" s="218"/>
      <c r="AN12" s="219">
        <f t="shared" si="7"/>
        <v>0.18402777777777768</v>
      </c>
      <c r="AO12" s="220"/>
      <c r="AP12" s="295">
        <v>44417</v>
      </c>
      <c r="AQ12" s="296">
        <v>0.54861111111111105</v>
      </c>
      <c r="AR12" s="296">
        <v>0.72569444444444453</v>
      </c>
      <c r="AS12" s="296"/>
      <c r="AT12" s="297">
        <v>0.17708333333333348</v>
      </c>
      <c r="AU12" s="308" t="s">
        <v>148</v>
      </c>
      <c r="AV12" s="295">
        <v>44448</v>
      </c>
      <c r="AW12" s="284">
        <v>0.55208333333333337</v>
      </c>
      <c r="AX12" s="296">
        <v>0.72916666666666663</v>
      </c>
      <c r="AY12" s="296"/>
      <c r="AZ12" s="297">
        <f t="shared" si="8"/>
        <v>0.17708333333333326</v>
      </c>
      <c r="BA12" s="221" t="s">
        <v>128</v>
      </c>
      <c r="BB12" s="295">
        <v>44478</v>
      </c>
      <c r="BC12" s="298"/>
      <c r="BD12" s="301"/>
      <c r="BE12" s="301"/>
      <c r="BF12" s="299"/>
      <c r="BG12" s="300"/>
    </row>
    <row r="13" spans="1:59" s="12" customFormat="1" x14ac:dyDescent="0.25">
      <c r="A13" s="256" t="s">
        <v>11</v>
      </c>
      <c r="B13" s="14">
        <v>93.5</v>
      </c>
      <c r="C13" s="278">
        <v>93.75</v>
      </c>
      <c r="D13" s="278">
        <f t="shared" si="5"/>
        <v>0.25</v>
      </c>
      <c r="E13" s="2"/>
      <c r="F13" s="34">
        <v>44237</v>
      </c>
      <c r="G13" s="55"/>
      <c r="H13" s="56"/>
      <c r="I13" s="36"/>
      <c r="J13" s="37"/>
      <c r="K13" s="42"/>
      <c r="L13" s="113">
        <v>44265</v>
      </c>
      <c r="M13" s="104">
        <v>0.36805555555555558</v>
      </c>
      <c r="N13" s="104">
        <v>0.57291666666666663</v>
      </c>
      <c r="O13" s="104">
        <v>2.0833333333333332E-2</v>
      </c>
      <c r="P13" s="103">
        <v>0.18402777777777771</v>
      </c>
      <c r="Q13" s="114"/>
      <c r="R13" s="217">
        <v>44296</v>
      </c>
      <c r="S13" s="222"/>
      <c r="T13" s="223"/>
      <c r="U13" s="223"/>
      <c r="V13" s="224"/>
      <c r="W13" s="225"/>
      <c r="X13" s="217">
        <v>44326</v>
      </c>
      <c r="Y13" s="218">
        <v>0.36805555555555558</v>
      </c>
      <c r="Z13" s="218">
        <v>0.56597222222222221</v>
      </c>
      <c r="AA13" s="218">
        <v>2.0833333333333332E-2</v>
      </c>
      <c r="AB13" s="219">
        <f t="shared" ref="AB13:AB15" si="10">Z13-Y13-AA13</f>
        <v>0.17708333333333329</v>
      </c>
      <c r="AC13" s="272"/>
      <c r="AD13" s="217">
        <v>44357</v>
      </c>
      <c r="AE13" s="92">
        <v>0.54166666666666663</v>
      </c>
      <c r="AF13" s="218">
        <v>0.72222222222222221</v>
      </c>
      <c r="AG13" s="218"/>
      <c r="AH13" s="219">
        <f t="shared" si="9"/>
        <v>0.18055555555555558</v>
      </c>
      <c r="AI13" s="220"/>
      <c r="AJ13" s="217">
        <v>44387</v>
      </c>
      <c r="AK13" s="222"/>
      <c r="AL13" s="223"/>
      <c r="AM13" s="223"/>
      <c r="AN13" s="224"/>
      <c r="AO13" s="225"/>
      <c r="AP13" s="295">
        <v>44418</v>
      </c>
      <c r="AQ13" s="296">
        <v>0.54861111111111105</v>
      </c>
      <c r="AR13" s="296">
        <v>0.72569444444444453</v>
      </c>
      <c r="AS13" s="296"/>
      <c r="AT13" s="297">
        <v>0.17708333333333348</v>
      </c>
      <c r="AU13" s="308" t="s">
        <v>148</v>
      </c>
      <c r="AV13" s="295">
        <v>44449</v>
      </c>
      <c r="AW13" s="284">
        <v>0.55208333333333337</v>
      </c>
      <c r="AX13" s="296">
        <v>0.72916666666666663</v>
      </c>
      <c r="AY13" s="296"/>
      <c r="AZ13" s="297">
        <f t="shared" si="8"/>
        <v>0.17708333333333326</v>
      </c>
      <c r="BA13" s="221" t="s">
        <v>128</v>
      </c>
      <c r="BB13" s="295">
        <v>44479</v>
      </c>
      <c r="BC13" s="298"/>
      <c r="BD13" s="301"/>
      <c r="BE13" s="301"/>
      <c r="BF13" s="299"/>
      <c r="BG13" s="300"/>
    </row>
    <row r="14" spans="1:59" s="12" customFormat="1" x14ac:dyDescent="0.25">
      <c r="A14" s="256" t="s">
        <v>12</v>
      </c>
      <c r="B14" s="14">
        <v>93.5</v>
      </c>
      <c r="C14" s="14">
        <v>93.5</v>
      </c>
      <c r="D14" s="15">
        <f t="shared" si="5"/>
        <v>0</v>
      </c>
      <c r="E14" s="2"/>
      <c r="F14" s="34">
        <v>44238</v>
      </c>
      <c r="G14" s="55"/>
      <c r="H14" s="56"/>
      <c r="I14" s="36"/>
      <c r="J14" s="37"/>
      <c r="K14" s="42"/>
      <c r="L14" s="113">
        <v>44266</v>
      </c>
      <c r="M14" s="104">
        <v>0.36458333333333331</v>
      </c>
      <c r="N14" s="104">
        <v>0.5625</v>
      </c>
      <c r="O14" s="104">
        <v>2.0833333333333332E-2</v>
      </c>
      <c r="P14" s="103">
        <v>0.17708333333333334</v>
      </c>
      <c r="Q14" s="114"/>
      <c r="R14" s="217">
        <v>44297</v>
      </c>
      <c r="S14" s="222"/>
      <c r="T14" s="223"/>
      <c r="U14" s="223"/>
      <c r="V14" s="224"/>
      <c r="W14" s="225"/>
      <c r="X14" s="217">
        <v>44327</v>
      </c>
      <c r="Y14" s="218">
        <v>0.36458333333333331</v>
      </c>
      <c r="Z14" s="218">
        <v>0.57638888888888895</v>
      </c>
      <c r="AA14" s="218">
        <v>2.0833333333333332E-2</v>
      </c>
      <c r="AB14" s="219">
        <f t="shared" si="10"/>
        <v>0.19097222222222229</v>
      </c>
      <c r="AC14" s="272"/>
      <c r="AD14" s="217">
        <v>44358</v>
      </c>
      <c r="AE14" s="92">
        <v>0.54166666666666663</v>
      </c>
      <c r="AF14" s="218">
        <v>0.69791666666666663</v>
      </c>
      <c r="AG14" s="218"/>
      <c r="AH14" s="219">
        <f t="shared" si="9"/>
        <v>0.15625</v>
      </c>
      <c r="AI14" s="220"/>
      <c r="AJ14" s="217">
        <v>44388</v>
      </c>
      <c r="AK14" s="222"/>
      <c r="AL14" s="223"/>
      <c r="AM14" s="223"/>
      <c r="AN14" s="224"/>
      <c r="AO14" s="225"/>
      <c r="AP14" s="295">
        <v>44419</v>
      </c>
      <c r="AQ14" s="296">
        <v>0.54861111111111105</v>
      </c>
      <c r="AR14" s="296">
        <v>0.72569444444444453</v>
      </c>
      <c r="AS14" s="296"/>
      <c r="AT14" s="297">
        <v>0.17708333333333348</v>
      </c>
      <c r="AU14" s="308" t="s">
        <v>148</v>
      </c>
      <c r="AV14" s="295">
        <v>44450</v>
      </c>
      <c r="AW14" s="298"/>
      <c r="AX14" s="301"/>
      <c r="AY14" s="301"/>
      <c r="AZ14" s="299"/>
      <c r="BA14" s="300"/>
      <c r="BB14" s="295">
        <v>44480</v>
      </c>
      <c r="BC14" s="296">
        <v>0.55208333333333337</v>
      </c>
      <c r="BD14" s="296">
        <v>0.72916666666666663</v>
      </c>
      <c r="BE14" s="296"/>
      <c r="BF14" s="297">
        <f t="shared" ref="BF14:BF18" si="11">BD14-BC14-BE14</f>
        <v>0.17708333333333326</v>
      </c>
      <c r="BG14" s="221" t="s">
        <v>128</v>
      </c>
    </row>
    <row r="15" spans="1:59" s="12" customFormat="1" x14ac:dyDescent="0.25">
      <c r="A15" s="256" t="s">
        <v>13</v>
      </c>
      <c r="B15" s="14">
        <v>89.25</v>
      </c>
      <c r="C15" s="15">
        <v>89.25</v>
      </c>
      <c r="D15" s="15">
        <f t="shared" si="5"/>
        <v>0</v>
      </c>
      <c r="E15" s="2"/>
      <c r="F15" s="34">
        <v>44239</v>
      </c>
      <c r="G15" s="55"/>
      <c r="H15" s="56"/>
      <c r="I15" s="36"/>
      <c r="J15" s="37"/>
      <c r="K15" s="42"/>
      <c r="L15" s="113">
        <v>44267</v>
      </c>
      <c r="M15" s="104">
        <v>0.36458333333333331</v>
      </c>
      <c r="N15" s="104">
        <v>0.5625</v>
      </c>
      <c r="O15" s="104">
        <v>2.0833333333333332E-2</v>
      </c>
      <c r="P15" s="103">
        <v>0.17708333333333334</v>
      </c>
      <c r="Q15" s="114"/>
      <c r="R15" s="217">
        <v>44298</v>
      </c>
      <c r="S15" s="218">
        <v>0.30208333333333331</v>
      </c>
      <c r="T15" s="218">
        <v>0.50347222222222221</v>
      </c>
      <c r="U15" s="218">
        <v>2.0833333333333332E-2</v>
      </c>
      <c r="V15" s="219">
        <v>0.18055555555555555</v>
      </c>
      <c r="W15" s="220"/>
      <c r="X15" s="217">
        <v>44328</v>
      </c>
      <c r="Y15" s="218">
        <v>0.3611111111111111</v>
      </c>
      <c r="Z15" s="218">
        <v>0.56597222222222221</v>
      </c>
      <c r="AA15" s="218">
        <v>2.0833333333333332E-2</v>
      </c>
      <c r="AB15" s="219">
        <f t="shared" si="10"/>
        <v>0.18402777777777776</v>
      </c>
      <c r="AC15" s="272"/>
      <c r="AD15" s="217">
        <v>44359</v>
      </c>
      <c r="AE15" s="222"/>
      <c r="AF15" s="223"/>
      <c r="AG15" s="223"/>
      <c r="AH15" s="224"/>
      <c r="AI15" s="225"/>
      <c r="AJ15" s="217">
        <v>44389</v>
      </c>
      <c r="AK15" s="218">
        <v>0.54861111111111105</v>
      </c>
      <c r="AL15" s="218">
        <v>0.72916666666666663</v>
      </c>
      <c r="AM15" s="218"/>
      <c r="AN15" s="219">
        <f t="shared" ref="AN15:AN19" si="12">AL15-AK15-AM15</f>
        <v>0.18055555555555558</v>
      </c>
      <c r="AO15" s="220"/>
      <c r="AP15" s="295">
        <v>44420</v>
      </c>
      <c r="AQ15" s="296">
        <v>0.54861111111111105</v>
      </c>
      <c r="AR15" s="296">
        <v>0.72569444444444453</v>
      </c>
      <c r="AS15" s="296"/>
      <c r="AT15" s="297">
        <v>0.17708333333333348</v>
      </c>
      <c r="AU15" s="308" t="s">
        <v>148</v>
      </c>
      <c r="AV15" s="295">
        <v>44451</v>
      </c>
      <c r="AW15" s="298"/>
      <c r="AX15" s="301"/>
      <c r="AY15" s="301"/>
      <c r="AZ15" s="299"/>
      <c r="BA15" s="300"/>
      <c r="BB15" s="295">
        <v>44481</v>
      </c>
      <c r="BC15" s="296">
        <v>0.375</v>
      </c>
      <c r="BD15" s="296">
        <v>0.55208333333333337</v>
      </c>
      <c r="BE15" s="296"/>
      <c r="BF15" s="297">
        <f t="shared" si="11"/>
        <v>0.17708333333333337</v>
      </c>
      <c r="BG15" s="221" t="s">
        <v>128</v>
      </c>
    </row>
    <row r="16" spans="1:59" s="12" customFormat="1" x14ac:dyDescent="0.25">
      <c r="A16" s="256" t="s">
        <v>14</v>
      </c>
      <c r="B16" s="14"/>
      <c r="C16" s="15"/>
      <c r="D16" s="15">
        <f t="shared" si="5"/>
        <v>0</v>
      </c>
      <c r="E16" s="2"/>
      <c r="F16" s="34">
        <v>44240</v>
      </c>
      <c r="G16" s="39"/>
      <c r="H16" s="40"/>
      <c r="I16" s="40"/>
      <c r="J16" s="41"/>
      <c r="K16" s="49"/>
      <c r="L16" s="113">
        <v>44268</v>
      </c>
      <c r="M16" s="111"/>
      <c r="N16" s="112"/>
      <c r="O16" s="112"/>
      <c r="P16" s="199"/>
      <c r="Q16" s="200"/>
      <c r="R16" s="217">
        <v>44299</v>
      </c>
      <c r="S16" s="218">
        <v>0.30208333333333331</v>
      </c>
      <c r="T16" s="218">
        <v>0.49305555555555558</v>
      </c>
      <c r="U16" s="218">
        <v>2.0833333333333332E-2</v>
      </c>
      <c r="V16" s="219">
        <v>0.17013888888888892</v>
      </c>
      <c r="W16" s="220"/>
      <c r="X16" s="217">
        <v>44329</v>
      </c>
      <c r="Y16" s="218"/>
      <c r="Z16" s="218"/>
      <c r="AA16" s="218"/>
      <c r="AB16" s="219"/>
      <c r="AC16" s="273" t="s">
        <v>31</v>
      </c>
      <c r="AD16" s="217">
        <v>44360</v>
      </c>
      <c r="AE16" s="222"/>
      <c r="AF16" s="223"/>
      <c r="AG16" s="223"/>
      <c r="AH16" s="224"/>
      <c r="AI16" s="225"/>
      <c r="AJ16" s="217">
        <v>44390</v>
      </c>
      <c r="AK16" s="218">
        <v>0.2951388888888889</v>
      </c>
      <c r="AL16" s="218">
        <v>0.47569444444444442</v>
      </c>
      <c r="AM16" s="218"/>
      <c r="AN16" s="219">
        <f t="shared" si="12"/>
        <v>0.18055555555555552</v>
      </c>
      <c r="AO16" s="220"/>
      <c r="AP16" s="295">
        <v>44421</v>
      </c>
      <c r="AQ16" s="296">
        <v>0.54861111111111105</v>
      </c>
      <c r="AR16" s="296">
        <v>0.72569444444444453</v>
      </c>
      <c r="AS16" s="296"/>
      <c r="AT16" s="297">
        <v>0.17708333333333348</v>
      </c>
      <c r="AU16" s="308" t="s">
        <v>148</v>
      </c>
      <c r="AV16" s="295">
        <v>44452</v>
      </c>
      <c r="AW16" s="284">
        <v>0.55208333333333337</v>
      </c>
      <c r="AX16" s="296">
        <v>0.72916666666666663</v>
      </c>
      <c r="AY16" s="296"/>
      <c r="AZ16" s="297">
        <f t="shared" ref="AZ16:AZ20" si="13">AX16-AW16-AY16</f>
        <v>0.17708333333333326</v>
      </c>
      <c r="BA16" s="221" t="s">
        <v>128</v>
      </c>
      <c r="BB16" s="295">
        <v>44482</v>
      </c>
      <c r="BC16" s="296">
        <v>0.55208333333333337</v>
      </c>
      <c r="BD16" s="296">
        <v>0.72916666666666663</v>
      </c>
      <c r="BE16" s="296"/>
      <c r="BF16" s="297">
        <f t="shared" si="11"/>
        <v>0.17708333333333326</v>
      </c>
      <c r="BG16" s="221" t="s">
        <v>128</v>
      </c>
    </row>
    <row r="17" spans="1:59" s="12" customFormat="1" ht="15.75" thickBot="1" x14ac:dyDescent="0.3">
      <c r="A17" s="257" t="s">
        <v>15</v>
      </c>
      <c r="B17" s="14"/>
      <c r="C17" s="15"/>
      <c r="D17" s="15">
        <f t="shared" si="5"/>
        <v>0</v>
      </c>
      <c r="E17" s="2"/>
      <c r="F17" s="34">
        <v>44241</v>
      </c>
      <c r="G17" s="39"/>
      <c r="H17" s="40"/>
      <c r="I17" s="40"/>
      <c r="J17" s="41"/>
      <c r="K17" s="49"/>
      <c r="L17" s="113">
        <v>44269</v>
      </c>
      <c r="M17" s="111"/>
      <c r="N17" s="112"/>
      <c r="O17" s="112"/>
      <c r="P17" s="199"/>
      <c r="Q17" s="200"/>
      <c r="R17" s="217">
        <v>44300</v>
      </c>
      <c r="S17" s="218">
        <v>0.30208333333333331</v>
      </c>
      <c r="T17" s="218">
        <v>0.50347222222222221</v>
      </c>
      <c r="U17" s="218">
        <v>2.0833333333333332E-2</v>
      </c>
      <c r="V17" s="219">
        <v>0.18055555555555555</v>
      </c>
      <c r="W17" s="220"/>
      <c r="X17" s="217">
        <v>44330</v>
      </c>
      <c r="Y17" s="218"/>
      <c r="Z17" s="218"/>
      <c r="AA17" s="218"/>
      <c r="AB17" s="219"/>
      <c r="AC17" s="273" t="s">
        <v>81</v>
      </c>
      <c r="AD17" s="217">
        <v>44361</v>
      </c>
      <c r="AE17" s="92">
        <v>0.54166666666666663</v>
      </c>
      <c r="AF17" s="218">
        <v>0.71875</v>
      </c>
      <c r="AG17" s="218"/>
      <c r="AH17" s="219">
        <f t="shared" ref="AH17:AH21" si="14">AF17-AE17-AG17</f>
        <v>0.17708333333333337</v>
      </c>
      <c r="AI17" s="220"/>
      <c r="AJ17" s="217">
        <v>44391</v>
      </c>
      <c r="AK17" s="218">
        <v>0.55208333333333337</v>
      </c>
      <c r="AL17" s="218">
        <v>0.73958333333333337</v>
      </c>
      <c r="AM17" s="218"/>
      <c r="AN17" s="219">
        <f t="shared" si="12"/>
        <v>0.1875</v>
      </c>
      <c r="AO17" s="220"/>
      <c r="AP17" s="295">
        <v>44422</v>
      </c>
      <c r="AQ17" s="298"/>
      <c r="AR17" s="301"/>
      <c r="AS17" s="301"/>
      <c r="AT17" s="299"/>
      <c r="AU17" s="300"/>
      <c r="AV17" s="295">
        <v>44453</v>
      </c>
      <c r="AW17" s="296">
        <v>0.375</v>
      </c>
      <c r="AX17" s="296">
        <v>0.55208333333333337</v>
      </c>
      <c r="AY17" s="296"/>
      <c r="AZ17" s="297">
        <f t="shared" si="13"/>
        <v>0.17708333333333337</v>
      </c>
      <c r="BA17" s="221" t="s">
        <v>128</v>
      </c>
      <c r="BB17" s="295">
        <v>44483</v>
      </c>
      <c r="BC17" s="296">
        <v>0.55208333333333337</v>
      </c>
      <c r="BD17" s="296">
        <v>0.72916666666666663</v>
      </c>
      <c r="BE17" s="296"/>
      <c r="BF17" s="297">
        <f t="shared" si="11"/>
        <v>0.17708333333333326</v>
      </c>
      <c r="BG17" s="241" t="s">
        <v>79</v>
      </c>
    </row>
    <row r="18" spans="1:59" s="12" customFormat="1" x14ac:dyDescent="0.25">
      <c r="A18" s="258"/>
      <c r="B18" s="2"/>
      <c r="C18" s="2"/>
      <c r="D18" s="2"/>
      <c r="E18" s="2"/>
      <c r="F18" s="34">
        <v>44242</v>
      </c>
      <c r="G18" s="55">
        <v>0.36458333333333331</v>
      </c>
      <c r="H18" s="94">
        <v>0.60416666666666663</v>
      </c>
      <c r="I18" s="36">
        <v>2.0833333333333332E-2</v>
      </c>
      <c r="J18" s="37">
        <f>H18-G18-I18</f>
        <v>0.21874999999999997</v>
      </c>
      <c r="K18" s="42"/>
      <c r="L18" s="113">
        <v>44270</v>
      </c>
      <c r="M18" s="104">
        <v>0.375</v>
      </c>
      <c r="N18" s="104">
        <v>0.57291666666666663</v>
      </c>
      <c r="O18" s="104">
        <v>2.0833333333333332E-2</v>
      </c>
      <c r="P18" s="103">
        <v>0.17708333333333329</v>
      </c>
      <c r="Q18" s="114"/>
      <c r="R18" s="217">
        <v>44301</v>
      </c>
      <c r="S18" s="218">
        <v>0.30208333333333331</v>
      </c>
      <c r="T18" s="218">
        <v>0.5</v>
      </c>
      <c r="U18" s="218">
        <v>2.0833333333333332E-2</v>
      </c>
      <c r="V18" s="219">
        <v>0.17708333333333334</v>
      </c>
      <c r="W18" s="220"/>
      <c r="X18" s="217">
        <v>44331</v>
      </c>
      <c r="Y18" s="222"/>
      <c r="Z18" s="223"/>
      <c r="AA18" s="223"/>
      <c r="AB18" s="224"/>
      <c r="AC18" s="271"/>
      <c r="AD18" s="217">
        <v>44362</v>
      </c>
      <c r="AE18" s="218">
        <v>0.36458333333333331</v>
      </c>
      <c r="AF18" s="218">
        <v>0.54166666666666663</v>
      </c>
      <c r="AG18" s="218"/>
      <c r="AH18" s="219">
        <f t="shared" si="14"/>
        <v>0.17708333333333331</v>
      </c>
      <c r="AI18" s="220"/>
      <c r="AJ18" s="217">
        <v>44392</v>
      </c>
      <c r="AK18" s="92">
        <v>0.55208333333333337</v>
      </c>
      <c r="AL18" s="218">
        <v>0.72916666666666663</v>
      </c>
      <c r="AM18" s="218"/>
      <c r="AN18" s="219">
        <f t="shared" si="12"/>
        <v>0.17708333333333326</v>
      </c>
      <c r="AO18" s="220"/>
      <c r="AP18" s="295">
        <v>44423</v>
      </c>
      <c r="AQ18" s="298"/>
      <c r="AR18" s="301"/>
      <c r="AS18" s="301"/>
      <c r="AT18" s="299"/>
      <c r="AU18" s="300"/>
      <c r="AV18" s="295">
        <v>44454</v>
      </c>
      <c r="AW18" s="284">
        <v>0.55208333333333337</v>
      </c>
      <c r="AX18" s="296">
        <v>0.72916666666666663</v>
      </c>
      <c r="AY18" s="296"/>
      <c r="AZ18" s="297">
        <f t="shared" si="13"/>
        <v>0.17708333333333326</v>
      </c>
      <c r="BA18" s="221" t="s">
        <v>128</v>
      </c>
      <c r="BB18" s="295">
        <v>44484</v>
      </c>
      <c r="BC18" s="296">
        <v>0.55208333333333337</v>
      </c>
      <c r="BD18" s="296">
        <v>0.72916666666666663</v>
      </c>
      <c r="BE18" s="296"/>
      <c r="BF18" s="297">
        <f t="shared" si="11"/>
        <v>0.17708333333333326</v>
      </c>
      <c r="BG18" s="241" t="s">
        <v>79</v>
      </c>
    </row>
    <row r="19" spans="1:59" s="12" customFormat="1" x14ac:dyDescent="0.25">
      <c r="A19" s="259" t="s">
        <v>16</v>
      </c>
      <c r="B19" s="2"/>
      <c r="C19" s="2"/>
      <c r="D19" s="4">
        <f>SUM(D4:D17)</f>
        <v>19.5</v>
      </c>
      <c r="E19" s="20"/>
      <c r="F19" s="34">
        <v>44243</v>
      </c>
      <c r="G19" s="55">
        <v>0.36458333333333331</v>
      </c>
      <c r="H19" s="94">
        <v>0.57291666666666663</v>
      </c>
      <c r="I19" s="36">
        <v>2.0833333333333332E-2</v>
      </c>
      <c r="J19" s="37">
        <f t="shared" ref="J19:J22" si="15">H19-G19-I19</f>
        <v>0.18749999999999997</v>
      </c>
      <c r="K19" s="42"/>
      <c r="L19" s="113">
        <v>44271</v>
      </c>
      <c r="M19" s="104">
        <v>0.36458333333333331</v>
      </c>
      <c r="N19" s="104">
        <v>0.5625</v>
      </c>
      <c r="O19" s="104">
        <v>2.0833333333333332E-2</v>
      </c>
      <c r="P19" s="103">
        <v>0.17708333333333334</v>
      </c>
      <c r="Q19" s="114"/>
      <c r="R19" s="217">
        <v>44302</v>
      </c>
      <c r="S19" s="218">
        <v>0.29166666666666669</v>
      </c>
      <c r="T19" s="218">
        <v>0.48958333333333331</v>
      </c>
      <c r="U19" s="218">
        <v>2.0833333333333332E-2</v>
      </c>
      <c r="V19" s="219">
        <v>0.17708333333333329</v>
      </c>
      <c r="W19" s="220"/>
      <c r="X19" s="217">
        <v>44332</v>
      </c>
      <c r="Y19" s="222"/>
      <c r="Z19" s="223"/>
      <c r="AA19" s="223"/>
      <c r="AB19" s="224"/>
      <c r="AC19" s="271"/>
      <c r="AD19" s="217">
        <v>44363</v>
      </c>
      <c r="AE19" s="218">
        <v>0.54861111111111105</v>
      </c>
      <c r="AF19" s="218">
        <v>0.72916666666666663</v>
      </c>
      <c r="AG19" s="218"/>
      <c r="AH19" s="219">
        <f t="shared" si="14"/>
        <v>0.18055555555555558</v>
      </c>
      <c r="AI19" s="220"/>
      <c r="AJ19" s="217">
        <v>44393</v>
      </c>
      <c r="AK19" s="218">
        <v>0.3125</v>
      </c>
      <c r="AL19" s="218">
        <v>0.52777777777777779</v>
      </c>
      <c r="AM19" s="218"/>
      <c r="AN19" s="219">
        <f t="shared" si="12"/>
        <v>0.21527777777777779</v>
      </c>
      <c r="AO19" s="220"/>
      <c r="AP19" s="295">
        <v>44424</v>
      </c>
      <c r="AQ19" s="296">
        <v>0.54861111111111105</v>
      </c>
      <c r="AR19" s="296">
        <v>0.72569444444444453</v>
      </c>
      <c r="AS19" s="296"/>
      <c r="AT19" s="297">
        <v>0.17708333333333348</v>
      </c>
      <c r="AU19" s="308" t="s">
        <v>148</v>
      </c>
      <c r="AV19" s="295">
        <v>44455</v>
      </c>
      <c r="AW19" s="284">
        <v>0.55208333333333337</v>
      </c>
      <c r="AX19" s="296">
        <v>0.72916666666666663</v>
      </c>
      <c r="AY19" s="296"/>
      <c r="AZ19" s="297">
        <f t="shared" si="13"/>
        <v>0.17708333333333326</v>
      </c>
      <c r="BA19" s="221" t="s">
        <v>128</v>
      </c>
      <c r="BB19" s="295">
        <v>44485</v>
      </c>
      <c r="BC19" s="298"/>
      <c r="BD19" s="301"/>
      <c r="BE19" s="301"/>
      <c r="BF19" s="299"/>
      <c r="BG19" s="300"/>
    </row>
    <row r="20" spans="1:59" s="12" customFormat="1" x14ac:dyDescent="0.25">
      <c r="A20" s="258"/>
      <c r="B20" s="2"/>
      <c r="C20" s="2"/>
      <c r="D20" s="2"/>
      <c r="E20" s="2"/>
      <c r="F20" s="34">
        <v>44244</v>
      </c>
      <c r="G20" s="55">
        <v>0.36458333333333331</v>
      </c>
      <c r="H20" s="94">
        <v>0.57291666666666663</v>
      </c>
      <c r="I20" s="36">
        <v>2.0833333333333332E-2</v>
      </c>
      <c r="J20" s="37">
        <f t="shared" si="15"/>
        <v>0.18749999999999997</v>
      </c>
      <c r="K20" s="42"/>
      <c r="L20" s="113">
        <v>44272</v>
      </c>
      <c r="M20" s="104">
        <v>0.36458333333333331</v>
      </c>
      <c r="N20" s="104">
        <v>0.5625</v>
      </c>
      <c r="O20" s="104">
        <v>2.0833333333333332E-2</v>
      </c>
      <c r="P20" s="103">
        <v>0.17708333333333334</v>
      </c>
      <c r="Q20" s="114"/>
      <c r="R20" s="217">
        <v>44303</v>
      </c>
      <c r="S20" s="222"/>
      <c r="T20" s="223"/>
      <c r="U20" s="223"/>
      <c r="V20" s="224"/>
      <c r="W20" s="225"/>
      <c r="X20" s="217">
        <v>44333</v>
      </c>
      <c r="Y20" s="218">
        <v>0.29166666666666669</v>
      </c>
      <c r="Z20" s="218">
        <v>0.49652777777777773</v>
      </c>
      <c r="AA20" s="218">
        <v>2.0833333333333332E-2</v>
      </c>
      <c r="AB20" s="219">
        <f t="shared" ref="AB20:AB24" si="16">Z20-Y20-AA20</f>
        <v>0.18402777777777771</v>
      </c>
      <c r="AC20" s="272"/>
      <c r="AD20" s="217">
        <v>44364</v>
      </c>
      <c r="AE20" s="92">
        <v>0.54166666666666663</v>
      </c>
      <c r="AF20" s="218">
        <v>0.73611111111111116</v>
      </c>
      <c r="AG20" s="218"/>
      <c r="AH20" s="219">
        <f t="shared" si="14"/>
        <v>0.19444444444444453</v>
      </c>
      <c r="AI20" s="220"/>
      <c r="AJ20" s="217">
        <v>44394</v>
      </c>
      <c r="AK20" s="222"/>
      <c r="AL20" s="223"/>
      <c r="AM20" s="223"/>
      <c r="AN20" s="224"/>
      <c r="AO20" s="225"/>
      <c r="AP20" s="295">
        <v>44425</v>
      </c>
      <c r="AQ20" s="296">
        <v>0.54861111111111105</v>
      </c>
      <c r="AR20" s="296">
        <v>0.72569444444444453</v>
      </c>
      <c r="AS20" s="296"/>
      <c r="AT20" s="297">
        <v>0.17708333333333348</v>
      </c>
      <c r="AU20" s="308" t="s">
        <v>148</v>
      </c>
      <c r="AV20" s="295">
        <v>44456</v>
      </c>
      <c r="AW20" s="284">
        <v>0.55208333333333337</v>
      </c>
      <c r="AX20" s="296">
        <v>0.72916666666666663</v>
      </c>
      <c r="AY20" s="296"/>
      <c r="AZ20" s="297">
        <f t="shared" si="13"/>
        <v>0.17708333333333326</v>
      </c>
      <c r="BA20" s="221" t="s">
        <v>128</v>
      </c>
      <c r="BB20" s="295">
        <v>44486</v>
      </c>
      <c r="BC20" s="298"/>
      <c r="BD20" s="301"/>
      <c r="BE20" s="301"/>
      <c r="BF20" s="299"/>
      <c r="BG20" s="300"/>
    </row>
    <row r="21" spans="1:59" s="12" customFormat="1" x14ac:dyDescent="0.25">
      <c r="A21" s="254" t="s">
        <v>125</v>
      </c>
      <c r="B21" s="12" t="s">
        <v>126</v>
      </c>
      <c r="E21" s="263" t="s">
        <v>55</v>
      </c>
      <c r="F21" s="34">
        <v>44245</v>
      </c>
      <c r="G21" s="55">
        <v>0.36458333333333331</v>
      </c>
      <c r="H21" s="94">
        <v>0.57291666666666663</v>
      </c>
      <c r="I21" s="36">
        <v>2.0833333333333332E-2</v>
      </c>
      <c r="J21" s="37">
        <f t="shared" si="15"/>
        <v>0.18749999999999997</v>
      </c>
      <c r="K21" s="42"/>
      <c r="L21" s="113">
        <v>44273</v>
      </c>
      <c r="M21" s="104">
        <v>0.36458333333333331</v>
      </c>
      <c r="N21" s="104">
        <v>0.58333333333333337</v>
      </c>
      <c r="O21" s="104">
        <v>2.0833333333333332E-2</v>
      </c>
      <c r="P21" s="103">
        <v>0.19791666666666671</v>
      </c>
      <c r="Q21" s="114"/>
      <c r="R21" s="217">
        <v>44304</v>
      </c>
      <c r="S21" s="222"/>
      <c r="T21" s="223"/>
      <c r="U21" s="223"/>
      <c r="V21" s="224"/>
      <c r="W21" s="225"/>
      <c r="X21" s="217">
        <v>44334</v>
      </c>
      <c r="Y21" s="218">
        <v>0.33333333333333331</v>
      </c>
      <c r="Z21" s="218">
        <v>0.54166666666666663</v>
      </c>
      <c r="AA21" s="218">
        <v>2.0833333333333332E-2</v>
      </c>
      <c r="AB21" s="219">
        <f t="shared" si="16"/>
        <v>0.18749999999999997</v>
      </c>
      <c r="AC21" s="272"/>
      <c r="AD21" s="217">
        <v>44365</v>
      </c>
      <c r="AE21" s="218">
        <v>0.36458333333333331</v>
      </c>
      <c r="AF21" s="218">
        <v>0.51388888888888895</v>
      </c>
      <c r="AG21" s="218"/>
      <c r="AH21" s="219">
        <f t="shared" si="14"/>
        <v>0.14930555555555564</v>
      </c>
      <c r="AI21" s="220"/>
      <c r="AJ21" s="217">
        <v>44395</v>
      </c>
      <c r="AK21" s="222"/>
      <c r="AL21" s="223"/>
      <c r="AM21" s="223"/>
      <c r="AN21" s="224"/>
      <c r="AO21" s="225"/>
      <c r="AP21" s="295">
        <v>44426</v>
      </c>
      <c r="AQ21" s="296">
        <v>0.54861111111111105</v>
      </c>
      <c r="AR21" s="296">
        <v>0.72569444444444453</v>
      </c>
      <c r="AS21" s="296"/>
      <c r="AT21" s="297">
        <v>0.17708333333333348</v>
      </c>
      <c r="AU21" s="308" t="s">
        <v>148</v>
      </c>
      <c r="AV21" s="295">
        <v>44457</v>
      </c>
      <c r="AW21" s="298"/>
      <c r="AX21" s="301"/>
      <c r="AY21" s="301"/>
      <c r="AZ21" s="299"/>
      <c r="BA21" s="300"/>
      <c r="BB21" s="295">
        <v>44487</v>
      </c>
      <c r="BC21" s="296">
        <v>0.55208333333333337</v>
      </c>
      <c r="BD21" s="296">
        <v>0.72916666666666663</v>
      </c>
      <c r="BE21" s="296"/>
      <c r="BF21" s="297">
        <f t="shared" ref="BF21:BF25" si="17">BD21-BC21-BE21</f>
        <v>0.17708333333333326</v>
      </c>
      <c r="BG21" s="220"/>
    </row>
    <row r="22" spans="1:59" s="12" customFormat="1" x14ac:dyDescent="0.25">
      <c r="A22" s="275" t="s">
        <v>127</v>
      </c>
      <c r="B22" s="276" t="s">
        <v>137</v>
      </c>
      <c r="C22" s="276"/>
      <c r="D22" s="276">
        <v>-3.25</v>
      </c>
      <c r="E22" s="263" t="s">
        <v>135</v>
      </c>
      <c r="F22" s="34">
        <v>44246</v>
      </c>
      <c r="G22" s="55">
        <v>0.36458333333333331</v>
      </c>
      <c r="H22" s="94">
        <v>0.57291666666666663</v>
      </c>
      <c r="I22" s="36">
        <v>2.0833333333333332E-2</v>
      </c>
      <c r="J22" s="37">
        <f t="shared" si="15"/>
        <v>0.18749999999999997</v>
      </c>
      <c r="K22" s="42"/>
      <c r="L22" s="113">
        <v>44274</v>
      </c>
      <c r="M22" s="104">
        <v>0.36458333333333331</v>
      </c>
      <c r="N22" s="104">
        <v>0.58333333333333337</v>
      </c>
      <c r="O22" s="104">
        <v>2.0833333333333332E-2</v>
      </c>
      <c r="P22" s="103">
        <v>0.19791666666666671</v>
      </c>
      <c r="Q22" s="114"/>
      <c r="R22" s="217">
        <v>44305</v>
      </c>
      <c r="S22" s="218">
        <v>0.3611111111111111</v>
      </c>
      <c r="T22" s="218">
        <v>0.57291666666666663</v>
      </c>
      <c r="U22" s="218">
        <v>2.0833333333333332E-2</v>
      </c>
      <c r="V22" s="219">
        <v>0.19097222222222218</v>
      </c>
      <c r="W22" s="220"/>
      <c r="X22" s="217">
        <v>44335</v>
      </c>
      <c r="Y22" s="218">
        <v>0.33333333333333331</v>
      </c>
      <c r="Z22" s="218">
        <v>0.5625</v>
      </c>
      <c r="AA22" s="218">
        <v>2.0833333333333332E-2</v>
      </c>
      <c r="AB22" s="219">
        <f t="shared" si="16"/>
        <v>0.20833333333333334</v>
      </c>
      <c r="AC22" s="272"/>
      <c r="AD22" s="217">
        <v>44366</v>
      </c>
      <c r="AE22" s="222"/>
      <c r="AF22" s="223"/>
      <c r="AG22" s="223"/>
      <c r="AH22" s="224"/>
      <c r="AI22" s="225"/>
      <c r="AJ22" s="217">
        <v>44396</v>
      </c>
      <c r="AK22" s="218">
        <v>0.54861111111111105</v>
      </c>
      <c r="AL22" s="218">
        <v>0.73263888888888884</v>
      </c>
      <c r="AM22" s="218"/>
      <c r="AN22" s="219">
        <f t="shared" ref="AN22:AN26" si="18">AL22-AK22-AM22</f>
        <v>0.18402777777777779</v>
      </c>
      <c r="AO22" s="220"/>
      <c r="AP22" s="295">
        <v>44427</v>
      </c>
      <c r="AQ22" s="296">
        <v>0.54861111111111105</v>
      </c>
      <c r="AR22" s="296">
        <v>0.72569444444444453</v>
      </c>
      <c r="AS22" s="296"/>
      <c r="AT22" s="297">
        <v>0.17708333333333348</v>
      </c>
      <c r="AU22" s="308" t="s">
        <v>148</v>
      </c>
      <c r="AV22" s="295">
        <v>44458</v>
      </c>
      <c r="AW22" s="298"/>
      <c r="AX22" s="301"/>
      <c r="AY22" s="301"/>
      <c r="AZ22" s="299"/>
      <c r="BA22" s="300"/>
      <c r="BB22" s="295">
        <v>44488</v>
      </c>
      <c r="BC22" s="296">
        <v>0.375</v>
      </c>
      <c r="BD22" s="296">
        <v>0.55208333333333337</v>
      </c>
      <c r="BE22" s="296"/>
      <c r="BF22" s="297">
        <f t="shared" si="17"/>
        <v>0.17708333333333337</v>
      </c>
      <c r="BG22" s="241" t="s">
        <v>150</v>
      </c>
    </row>
    <row r="23" spans="1:59" s="12" customFormat="1" x14ac:dyDescent="0.25">
      <c r="F23" s="34">
        <v>44247</v>
      </c>
      <c r="G23" s="39"/>
      <c r="H23" s="40"/>
      <c r="I23" s="40"/>
      <c r="J23" s="41"/>
      <c r="K23" s="49"/>
      <c r="L23" s="113">
        <v>44275</v>
      </c>
      <c r="M23" s="111"/>
      <c r="N23" s="112"/>
      <c r="O23" s="112"/>
      <c r="P23" s="199"/>
      <c r="Q23" s="200"/>
      <c r="R23" s="217">
        <v>44306</v>
      </c>
      <c r="S23" s="218">
        <v>0.3611111111111111</v>
      </c>
      <c r="T23" s="218">
        <v>0.56597222222222221</v>
      </c>
      <c r="U23" s="218">
        <v>2.0833333333333332E-2</v>
      </c>
      <c r="V23" s="219">
        <v>0.18402777777777776</v>
      </c>
      <c r="W23" s="220"/>
      <c r="X23" s="217">
        <v>44336</v>
      </c>
      <c r="Y23" s="218">
        <v>0.33333333333333331</v>
      </c>
      <c r="Z23" s="218">
        <v>0.58333333333333337</v>
      </c>
      <c r="AA23" s="218">
        <v>2.0833333333333332E-2</v>
      </c>
      <c r="AB23" s="219">
        <f t="shared" si="16"/>
        <v>0.22916666666666671</v>
      </c>
      <c r="AC23" s="272"/>
      <c r="AD23" s="217">
        <v>44367</v>
      </c>
      <c r="AE23" s="222"/>
      <c r="AF23" s="223"/>
      <c r="AG23" s="223"/>
      <c r="AH23" s="224"/>
      <c r="AI23" s="225"/>
      <c r="AJ23" s="217">
        <v>44397</v>
      </c>
      <c r="AK23" s="218">
        <v>0.30208333333333331</v>
      </c>
      <c r="AL23" s="218">
        <v>0.48958333333333331</v>
      </c>
      <c r="AM23" s="218"/>
      <c r="AN23" s="219">
        <f t="shared" si="18"/>
        <v>0.1875</v>
      </c>
      <c r="AO23" s="220"/>
      <c r="AP23" s="295">
        <v>44428</v>
      </c>
      <c r="AQ23" s="296">
        <v>0.54861111111111105</v>
      </c>
      <c r="AR23" s="296">
        <v>0.72569444444444453</v>
      </c>
      <c r="AS23" s="296"/>
      <c r="AT23" s="297">
        <v>0.17708333333333348</v>
      </c>
      <c r="AU23" s="308" t="s">
        <v>148</v>
      </c>
      <c r="AV23" s="295">
        <v>44459</v>
      </c>
      <c r="AW23" s="284">
        <v>0.55208333333333337</v>
      </c>
      <c r="AX23" s="296">
        <v>0.72916666666666663</v>
      </c>
      <c r="AY23" s="296"/>
      <c r="AZ23" s="297">
        <f t="shared" ref="AZ23:AZ27" si="19">AX23-AW23-AY23</f>
        <v>0.17708333333333326</v>
      </c>
      <c r="BA23" s="221" t="s">
        <v>128</v>
      </c>
      <c r="BB23" s="295">
        <v>44489</v>
      </c>
      <c r="BC23" s="296">
        <v>0.55208333333333337</v>
      </c>
      <c r="BD23" s="296">
        <v>0.72916666666666663</v>
      </c>
      <c r="BE23" s="296"/>
      <c r="BF23" s="297">
        <f t="shared" si="17"/>
        <v>0.17708333333333326</v>
      </c>
      <c r="BG23" s="220"/>
    </row>
    <row r="24" spans="1:59" s="12" customFormat="1" ht="15.75" thickBot="1" x14ac:dyDescent="0.3">
      <c r="A24" s="259" t="s">
        <v>35</v>
      </c>
      <c r="B24" s="2"/>
      <c r="C24" s="2"/>
      <c r="D24" s="21">
        <f>SUM(D19:D22)</f>
        <v>16.25</v>
      </c>
      <c r="E24" s="3" t="s">
        <v>37</v>
      </c>
      <c r="F24" s="34">
        <v>44248</v>
      </c>
      <c r="G24" s="39"/>
      <c r="H24" s="40"/>
      <c r="I24" s="40"/>
      <c r="J24" s="41"/>
      <c r="K24" s="49"/>
      <c r="L24" s="113">
        <v>44276</v>
      </c>
      <c r="M24" s="111"/>
      <c r="N24" s="112"/>
      <c r="O24" s="112"/>
      <c r="P24" s="199"/>
      <c r="Q24" s="200"/>
      <c r="R24" s="217">
        <v>44307</v>
      </c>
      <c r="S24" s="218">
        <v>0.3611111111111111</v>
      </c>
      <c r="T24" s="218">
        <v>0.57291666666666663</v>
      </c>
      <c r="U24" s="218">
        <v>2.0833333333333332E-2</v>
      </c>
      <c r="V24" s="219">
        <v>0.19097222222222218</v>
      </c>
      <c r="W24" s="220"/>
      <c r="X24" s="217">
        <v>44337</v>
      </c>
      <c r="Y24" s="218">
        <v>0.3263888888888889</v>
      </c>
      <c r="Z24" s="218">
        <v>0.59375</v>
      </c>
      <c r="AA24" s="218">
        <v>2.0833333333333332E-2</v>
      </c>
      <c r="AB24" s="219">
        <f t="shared" si="16"/>
        <v>0.24652777777777776</v>
      </c>
      <c r="AC24" s="272"/>
      <c r="AD24" s="217">
        <v>44368</v>
      </c>
      <c r="AE24" s="218">
        <v>0.55208333333333337</v>
      </c>
      <c r="AF24" s="218">
        <v>0.72916666666666663</v>
      </c>
      <c r="AG24" s="218"/>
      <c r="AH24" s="219">
        <f t="shared" ref="AH24:AH28" si="20">AF24-AE24-AG24</f>
        <v>0.17708333333333326</v>
      </c>
      <c r="AI24" s="220"/>
      <c r="AJ24" s="217">
        <v>44398</v>
      </c>
      <c r="AK24" s="218">
        <v>0.54861111111111105</v>
      </c>
      <c r="AL24" s="218">
        <v>0.72916666666666663</v>
      </c>
      <c r="AM24" s="218"/>
      <c r="AN24" s="219">
        <f t="shared" si="18"/>
        <v>0.18055555555555558</v>
      </c>
      <c r="AO24" s="220"/>
      <c r="AP24" s="295">
        <v>44429</v>
      </c>
      <c r="AQ24" s="298"/>
      <c r="AR24" s="301"/>
      <c r="AS24" s="301"/>
      <c r="AT24" s="299"/>
      <c r="AU24" s="300"/>
      <c r="AV24" s="295">
        <v>44460</v>
      </c>
      <c r="AW24" s="296">
        <v>0.375</v>
      </c>
      <c r="AX24" s="296">
        <v>0.55208333333333337</v>
      </c>
      <c r="AY24" s="296"/>
      <c r="AZ24" s="297">
        <f t="shared" si="19"/>
        <v>0.17708333333333337</v>
      </c>
      <c r="BA24" s="221" t="s">
        <v>128</v>
      </c>
      <c r="BB24" s="295">
        <v>44490</v>
      </c>
      <c r="BC24" s="296">
        <v>0.55208333333333337</v>
      </c>
      <c r="BD24" s="296">
        <v>0.72916666666666663</v>
      </c>
      <c r="BE24" s="296"/>
      <c r="BF24" s="297">
        <f t="shared" si="17"/>
        <v>0.17708333333333326</v>
      </c>
      <c r="BG24" s="220"/>
    </row>
    <row r="25" spans="1:59" s="12" customFormat="1" ht="15.75" thickTop="1" x14ac:dyDescent="0.25">
      <c r="A25" s="282"/>
      <c r="B25" s="18"/>
      <c r="C25" s="18"/>
      <c r="D25" s="283" t="s">
        <v>142</v>
      </c>
      <c r="F25" s="34">
        <v>44249</v>
      </c>
      <c r="G25" s="94">
        <v>0.3125</v>
      </c>
      <c r="H25" s="94">
        <v>0.52083333333333337</v>
      </c>
      <c r="I25" s="36">
        <v>2.0833333333333332E-2</v>
      </c>
      <c r="J25" s="37">
        <f>H25-G25-I25</f>
        <v>0.18750000000000003</v>
      </c>
      <c r="K25" s="42"/>
      <c r="L25" s="113">
        <v>44277</v>
      </c>
      <c r="M25" s="104">
        <v>0.36458333333333331</v>
      </c>
      <c r="N25" s="104">
        <v>0.54166666666666663</v>
      </c>
      <c r="O25" s="104">
        <v>2.0833333333333332E-2</v>
      </c>
      <c r="P25" s="103">
        <v>0.15624999999999997</v>
      </c>
      <c r="Q25" s="114"/>
      <c r="R25" s="217">
        <v>44308</v>
      </c>
      <c r="S25" s="218">
        <v>0.3611111111111111</v>
      </c>
      <c r="T25" s="218">
        <v>0.56944444444444442</v>
      </c>
      <c r="U25" s="218">
        <v>2.0833333333333332E-2</v>
      </c>
      <c r="V25" s="219">
        <v>0.18749999999999997</v>
      </c>
      <c r="W25" s="220"/>
      <c r="X25" s="217">
        <v>44338</v>
      </c>
      <c r="Y25" s="222"/>
      <c r="Z25" s="223"/>
      <c r="AA25" s="223"/>
      <c r="AB25" s="224"/>
      <c r="AC25" s="271"/>
      <c r="AD25" s="217">
        <v>44369</v>
      </c>
      <c r="AE25" s="218">
        <v>0.37152777777777773</v>
      </c>
      <c r="AF25" s="218">
        <v>0.5625</v>
      </c>
      <c r="AG25" s="218"/>
      <c r="AH25" s="219">
        <f t="shared" si="20"/>
        <v>0.19097222222222227</v>
      </c>
      <c r="AI25" s="220"/>
      <c r="AJ25" s="217">
        <v>44399</v>
      </c>
      <c r="AK25" s="218">
        <v>0.30902777777777779</v>
      </c>
      <c r="AL25" s="218">
        <v>0.47569444444444442</v>
      </c>
      <c r="AM25" s="218"/>
      <c r="AN25" s="219">
        <f t="shared" si="18"/>
        <v>0.16666666666666663</v>
      </c>
      <c r="AO25" s="220"/>
      <c r="AP25" s="295">
        <v>44430</v>
      </c>
      <c r="AQ25" s="298"/>
      <c r="AR25" s="301"/>
      <c r="AS25" s="301"/>
      <c r="AT25" s="299"/>
      <c r="AU25" s="300"/>
      <c r="AV25" s="295">
        <v>44461</v>
      </c>
      <c r="AW25" s="284">
        <v>0.55208333333333337</v>
      </c>
      <c r="AX25" s="296">
        <v>0.72916666666666663</v>
      </c>
      <c r="AY25" s="296"/>
      <c r="AZ25" s="297">
        <f t="shared" si="19"/>
        <v>0.17708333333333326</v>
      </c>
      <c r="BA25" s="221" t="s">
        <v>128</v>
      </c>
      <c r="BB25" s="295">
        <v>44491</v>
      </c>
      <c r="BC25" s="296">
        <v>0.55208333333333337</v>
      </c>
      <c r="BD25" s="296">
        <v>0.72916666666666663</v>
      </c>
      <c r="BE25" s="296"/>
      <c r="BF25" s="297">
        <f t="shared" si="17"/>
        <v>0.17708333333333326</v>
      </c>
      <c r="BG25" s="220"/>
    </row>
    <row r="26" spans="1:59" s="12" customFormat="1" x14ac:dyDescent="0.25">
      <c r="F26" s="34">
        <v>44250</v>
      </c>
      <c r="G26" s="55">
        <v>0.36458333333333331</v>
      </c>
      <c r="H26" s="56">
        <v>0.5625</v>
      </c>
      <c r="I26" s="36">
        <v>2.0833333333333332E-2</v>
      </c>
      <c r="J26" s="37">
        <f t="shared" ref="J26:J29" si="21">H26-G26-I26</f>
        <v>0.17708333333333334</v>
      </c>
      <c r="K26" s="42"/>
      <c r="L26" s="113">
        <v>44278</v>
      </c>
      <c r="M26" s="104">
        <v>0.36458333333333331</v>
      </c>
      <c r="N26" s="104">
        <v>0.57291666666666663</v>
      </c>
      <c r="O26" s="104">
        <v>2.0833333333333332E-2</v>
      </c>
      <c r="P26" s="103">
        <v>0.18749999999999997</v>
      </c>
      <c r="Q26" s="114"/>
      <c r="R26" s="217">
        <v>44309</v>
      </c>
      <c r="S26" s="218">
        <v>0.3611111111111111</v>
      </c>
      <c r="T26" s="218">
        <v>0.57638888888888895</v>
      </c>
      <c r="U26" s="218">
        <v>2.0833333333333332E-2</v>
      </c>
      <c r="V26" s="219">
        <v>0.1944444444444445</v>
      </c>
      <c r="W26" s="220"/>
      <c r="X26" s="217">
        <v>44339</v>
      </c>
      <c r="Y26" s="222"/>
      <c r="Z26" s="223"/>
      <c r="AA26" s="223"/>
      <c r="AB26" s="224"/>
      <c r="AC26" s="271"/>
      <c r="AD26" s="217">
        <v>44370</v>
      </c>
      <c r="AE26" s="218">
        <v>0.36458333333333331</v>
      </c>
      <c r="AF26" s="218">
        <v>0.51388888888888895</v>
      </c>
      <c r="AG26" s="218"/>
      <c r="AH26" s="219">
        <f t="shared" si="20"/>
        <v>0.14930555555555564</v>
      </c>
      <c r="AI26" s="220"/>
      <c r="AJ26" s="217">
        <v>44400</v>
      </c>
      <c r="AK26" s="218">
        <v>0.55555555555555558</v>
      </c>
      <c r="AL26" s="218">
        <v>0.73263888888888884</v>
      </c>
      <c r="AM26" s="218"/>
      <c r="AN26" s="219">
        <f t="shared" si="18"/>
        <v>0.17708333333333326</v>
      </c>
      <c r="AO26" s="220"/>
      <c r="AP26" s="295">
        <v>44431</v>
      </c>
      <c r="AQ26" s="296">
        <v>0.55208333333333337</v>
      </c>
      <c r="AR26" s="296">
        <v>0.72916666666666663</v>
      </c>
      <c r="AS26" s="296"/>
      <c r="AT26" s="297">
        <v>0.17708333333333326</v>
      </c>
      <c r="AU26" s="308"/>
      <c r="AV26" s="295">
        <v>44462</v>
      </c>
      <c r="AW26" s="284">
        <v>0.55208333333333337</v>
      </c>
      <c r="AX26" s="296">
        <v>0.72916666666666663</v>
      </c>
      <c r="AY26" s="296"/>
      <c r="AZ26" s="297">
        <f t="shared" si="19"/>
        <v>0.17708333333333326</v>
      </c>
      <c r="BA26" s="221" t="s">
        <v>128</v>
      </c>
      <c r="BB26" s="295">
        <v>44492</v>
      </c>
      <c r="BC26" s="298"/>
      <c r="BD26" s="301"/>
      <c r="BE26" s="301"/>
      <c r="BF26" s="299"/>
      <c r="BG26" s="300"/>
    </row>
    <row r="27" spans="1:59" s="12" customFormat="1" x14ac:dyDescent="0.25">
      <c r="A27" s="262" t="s">
        <v>129</v>
      </c>
      <c r="B27" s="7"/>
      <c r="C27" s="7"/>
      <c r="D27" s="97">
        <f>20/12*8.5</f>
        <v>14.166666666666668</v>
      </c>
      <c r="E27" s="265"/>
      <c r="F27" s="34">
        <v>44251</v>
      </c>
      <c r="G27" s="55">
        <v>0.36458333333333331</v>
      </c>
      <c r="H27" s="56">
        <v>0.5625</v>
      </c>
      <c r="I27" s="36">
        <v>2.0833333333333332E-2</v>
      </c>
      <c r="J27" s="37">
        <f t="shared" si="21"/>
        <v>0.17708333333333334</v>
      </c>
      <c r="K27" s="42"/>
      <c r="L27" s="113">
        <v>44279</v>
      </c>
      <c r="M27" s="104">
        <v>0.36458333333333331</v>
      </c>
      <c r="N27" s="104">
        <v>0.5625</v>
      </c>
      <c r="O27" s="104">
        <v>2.0833333333333332E-2</v>
      </c>
      <c r="P27" s="103">
        <v>0.17708333333333334</v>
      </c>
      <c r="Q27" s="114"/>
      <c r="R27" s="217">
        <v>44310</v>
      </c>
      <c r="S27" s="222"/>
      <c r="T27" s="223"/>
      <c r="U27" s="223"/>
      <c r="V27" s="224"/>
      <c r="W27" s="225"/>
      <c r="X27" s="217">
        <v>44340</v>
      </c>
      <c r="Y27" s="218"/>
      <c r="Z27" s="218"/>
      <c r="AA27" s="218"/>
      <c r="AB27" s="219"/>
      <c r="AC27" s="273" t="s">
        <v>31</v>
      </c>
      <c r="AD27" s="217">
        <v>44371</v>
      </c>
      <c r="AE27" s="218">
        <v>0.54861111111111105</v>
      </c>
      <c r="AF27" s="218">
        <v>0.72916666666666663</v>
      </c>
      <c r="AG27" s="218"/>
      <c r="AH27" s="219">
        <f t="shared" si="20"/>
        <v>0.18055555555555558</v>
      </c>
      <c r="AI27" s="220"/>
      <c r="AJ27" s="217">
        <v>44401</v>
      </c>
      <c r="AK27" s="222"/>
      <c r="AL27" s="223"/>
      <c r="AM27" s="223"/>
      <c r="AN27" s="224"/>
      <c r="AO27" s="225"/>
      <c r="AP27" s="295">
        <v>44432</v>
      </c>
      <c r="AQ27" s="296">
        <v>0.38194444444444442</v>
      </c>
      <c r="AR27" s="296">
        <v>0.57291666666666663</v>
      </c>
      <c r="AS27" s="296"/>
      <c r="AT27" s="297">
        <v>0.19097222222222221</v>
      </c>
      <c r="AU27" s="308"/>
      <c r="AV27" s="295">
        <v>44463</v>
      </c>
      <c r="AW27" s="284">
        <v>0.55208333333333337</v>
      </c>
      <c r="AX27" s="296">
        <v>0.72916666666666663</v>
      </c>
      <c r="AY27" s="296"/>
      <c r="AZ27" s="297">
        <f t="shared" si="19"/>
        <v>0.17708333333333326</v>
      </c>
      <c r="BA27" s="221" t="s">
        <v>128</v>
      </c>
      <c r="BB27" s="295">
        <v>44493</v>
      </c>
      <c r="BC27" s="298"/>
      <c r="BD27" s="301"/>
      <c r="BE27" s="301"/>
      <c r="BF27" s="299"/>
      <c r="BG27" s="300"/>
    </row>
    <row r="28" spans="1:59" s="12" customFormat="1" x14ac:dyDescent="0.25">
      <c r="A28" s="279" t="s">
        <v>136</v>
      </c>
      <c r="B28" s="60"/>
      <c r="C28" s="61"/>
      <c r="D28" s="52">
        <v>-10</v>
      </c>
      <c r="E28" s="7" t="s">
        <v>36</v>
      </c>
      <c r="F28" s="34">
        <v>44252</v>
      </c>
      <c r="G28" s="55">
        <v>0.36458333333333331</v>
      </c>
      <c r="H28" s="56">
        <v>0.5625</v>
      </c>
      <c r="I28" s="36">
        <v>2.0833333333333332E-2</v>
      </c>
      <c r="J28" s="37">
        <f t="shared" si="21"/>
        <v>0.17708333333333334</v>
      </c>
      <c r="K28" s="42"/>
      <c r="L28" s="113">
        <v>44280</v>
      </c>
      <c r="M28" s="104">
        <v>0.36458333333333331</v>
      </c>
      <c r="N28" s="104">
        <v>0.5625</v>
      </c>
      <c r="O28" s="104">
        <v>2.0833333333333332E-2</v>
      </c>
      <c r="P28" s="103">
        <v>0.17708333333333334</v>
      </c>
      <c r="Q28" s="114"/>
      <c r="R28" s="217">
        <v>44311</v>
      </c>
      <c r="S28" s="222"/>
      <c r="T28" s="223"/>
      <c r="U28" s="223"/>
      <c r="V28" s="224"/>
      <c r="W28" s="225"/>
      <c r="X28" s="217">
        <v>44341</v>
      </c>
      <c r="Y28" s="218">
        <v>0.30208333333333331</v>
      </c>
      <c r="Z28" s="218">
        <v>0.53472222222222221</v>
      </c>
      <c r="AA28" s="218">
        <v>2.0833333333333332E-2</v>
      </c>
      <c r="AB28" s="219">
        <f t="shared" ref="AB28:AB31" si="22">Z28-Y28-AA28</f>
        <v>0.21180555555555555</v>
      </c>
      <c r="AC28" s="272"/>
      <c r="AD28" s="217">
        <v>44372</v>
      </c>
      <c r="AE28" s="218">
        <v>0.54861111111111105</v>
      </c>
      <c r="AF28" s="218">
        <v>0.76041666666666663</v>
      </c>
      <c r="AG28" s="218"/>
      <c r="AH28" s="219">
        <f t="shared" si="20"/>
        <v>0.21180555555555558</v>
      </c>
      <c r="AI28" s="220"/>
      <c r="AJ28" s="217">
        <v>44402</v>
      </c>
      <c r="AK28" s="222"/>
      <c r="AL28" s="223"/>
      <c r="AM28" s="223"/>
      <c r="AN28" s="224"/>
      <c r="AO28" s="225"/>
      <c r="AP28" s="295">
        <v>44433</v>
      </c>
      <c r="AQ28" s="296">
        <v>0.55208333333333337</v>
      </c>
      <c r="AR28" s="296">
        <v>0.72916666666666663</v>
      </c>
      <c r="AS28" s="296"/>
      <c r="AT28" s="297">
        <v>0.17708333333333326</v>
      </c>
      <c r="AU28" s="308"/>
      <c r="AV28" s="295">
        <v>44464</v>
      </c>
      <c r="AW28" s="298"/>
      <c r="AX28" s="301"/>
      <c r="AY28" s="301"/>
      <c r="AZ28" s="299"/>
      <c r="BA28" s="300"/>
      <c r="BB28" s="295">
        <v>44494</v>
      </c>
      <c r="BC28" s="296">
        <v>0.55208333333333337</v>
      </c>
      <c r="BD28" s="296">
        <v>0.72916666666666663</v>
      </c>
      <c r="BE28" s="296"/>
      <c r="BF28" s="297">
        <f t="shared" ref="BF28:BF32" si="23">BD28-BC28-BE28</f>
        <v>0.17708333333333326</v>
      </c>
      <c r="BG28" s="220"/>
    </row>
    <row r="29" spans="1:59" s="12" customFormat="1" x14ac:dyDescent="0.25">
      <c r="A29" s="254" t="s">
        <v>133</v>
      </c>
      <c r="D29" s="52">
        <v>-2</v>
      </c>
      <c r="E29" s="248"/>
      <c r="F29" s="34">
        <v>44253</v>
      </c>
      <c r="G29" s="55">
        <v>0.36458333333333331</v>
      </c>
      <c r="H29" s="56">
        <v>0.5625</v>
      </c>
      <c r="I29" s="36">
        <v>2.0833333333333332E-2</v>
      </c>
      <c r="J29" s="37">
        <f t="shared" si="21"/>
        <v>0.17708333333333334</v>
      </c>
      <c r="K29" s="42"/>
      <c r="L29" s="113">
        <v>44281</v>
      </c>
      <c r="M29" s="104">
        <v>0.36805555555555558</v>
      </c>
      <c r="N29" s="104">
        <v>0.5625</v>
      </c>
      <c r="O29" s="104">
        <v>2.0833333333333332E-2</v>
      </c>
      <c r="P29" s="103">
        <v>0.17361111111111108</v>
      </c>
      <c r="Q29" s="114"/>
      <c r="R29" s="217">
        <v>44312</v>
      </c>
      <c r="S29" s="218">
        <v>0.3611111111111111</v>
      </c>
      <c r="T29" s="218">
        <v>0.57638888888888895</v>
      </c>
      <c r="U29" s="218">
        <v>2.0833333333333332E-2</v>
      </c>
      <c r="V29" s="219">
        <v>0.1944444444444445</v>
      </c>
      <c r="W29" s="220"/>
      <c r="X29" s="217">
        <v>44342</v>
      </c>
      <c r="Y29" s="218">
        <v>0.36458333333333331</v>
      </c>
      <c r="Z29" s="218">
        <v>0.5625</v>
      </c>
      <c r="AA29" s="218">
        <v>2.0833333333333332E-2</v>
      </c>
      <c r="AB29" s="219">
        <f t="shared" si="22"/>
        <v>0.17708333333333334</v>
      </c>
      <c r="AC29" s="272"/>
      <c r="AD29" s="217">
        <v>44373</v>
      </c>
      <c r="AE29" s="222"/>
      <c r="AF29" s="223"/>
      <c r="AG29" s="223"/>
      <c r="AH29" s="224"/>
      <c r="AI29" s="225"/>
      <c r="AJ29" s="217">
        <v>44403</v>
      </c>
      <c r="AK29" s="218">
        <v>0.55208333333333337</v>
      </c>
      <c r="AL29" s="218">
        <v>0.72916666666666663</v>
      </c>
      <c r="AM29" s="218"/>
      <c r="AN29" s="219">
        <f t="shared" ref="AN29:AN33" si="24">AL29-AK29-AM29</f>
        <v>0.17708333333333326</v>
      </c>
      <c r="AO29" s="221" t="s">
        <v>128</v>
      </c>
      <c r="AP29" s="295">
        <v>44434</v>
      </c>
      <c r="AQ29" s="296">
        <v>0.55208333333333337</v>
      </c>
      <c r="AR29" s="296">
        <v>0.72916666666666663</v>
      </c>
      <c r="AS29" s="296"/>
      <c r="AT29" s="297">
        <v>0.17708333333333326</v>
      </c>
      <c r="AU29" s="308"/>
      <c r="AV29" s="295">
        <v>44465</v>
      </c>
      <c r="AW29" s="298"/>
      <c r="AX29" s="301"/>
      <c r="AY29" s="301"/>
      <c r="AZ29" s="299"/>
      <c r="BA29" s="300"/>
      <c r="BB29" s="295">
        <v>44495</v>
      </c>
      <c r="BC29" s="296">
        <v>0.375</v>
      </c>
      <c r="BD29" s="296">
        <v>0.55208333333333337</v>
      </c>
      <c r="BE29" s="296"/>
      <c r="BF29" s="297">
        <f t="shared" si="23"/>
        <v>0.17708333333333337</v>
      </c>
      <c r="BG29" s="241" t="s">
        <v>79</v>
      </c>
    </row>
    <row r="30" spans="1:59" s="12" customFormat="1" x14ac:dyDescent="0.25">
      <c r="A30" s="261" t="s">
        <v>132</v>
      </c>
      <c r="B30" s="18"/>
      <c r="C30" s="18"/>
      <c r="D30" s="281">
        <v>-4</v>
      </c>
      <c r="E30" s="248"/>
      <c r="F30" s="34">
        <v>44254</v>
      </c>
      <c r="G30" s="39"/>
      <c r="H30" s="40"/>
      <c r="I30" s="40"/>
      <c r="J30" s="41"/>
      <c r="K30" s="49"/>
      <c r="L30" s="113">
        <v>44282</v>
      </c>
      <c r="M30" s="111"/>
      <c r="N30" s="112"/>
      <c r="O30" s="112"/>
      <c r="P30" s="199"/>
      <c r="Q30" s="200"/>
      <c r="R30" s="217">
        <v>44313</v>
      </c>
      <c r="S30" s="218">
        <v>0.3611111111111111</v>
      </c>
      <c r="T30" s="218">
        <v>0.57638888888888895</v>
      </c>
      <c r="U30" s="218">
        <v>2.0833333333333332E-2</v>
      </c>
      <c r="V30" s="219">
        <v>0.1944444444444445</v>
      </c>
      <c r="W30" s="220"/>
      <c r="X30" s="217">
        <v>44343</v>
      </c>
      <c r="Y30" s="218">
        <v>0.36458333333333331</v>
      </c>
      <c r="Z30" s="218">
        <v>0.5625</v>
      </c>
      <c r="AA30" s="218">
        <v>2.0833333333333332E-2</v>
      </c>
      <c r="AB30" s="219">
        <f t="shared" si="22"/>
        <v>0.17708333333333334</v>
      </c>
      <c r="AC30" s="272"/>
      <c r="AD30" s="217">
        <v>44374</v>
      </c>
      <c r="AE30" s="222"/>
      <c r="AF30" s="223"/>
      <c r="AG30" s="223"/>
      <c r="AH30" s="224"/>
      <c r="AI30" s="225"/>
      <c r="AJ30" s="217">
        <v>44404</v>
      </c>
      <c r="AK30" s="218">
        <v>0.2951388888888889</v>
      </c>
      <c r="AL30" s="218">
        <v>0.49652777777777773</v>
      </c>
      <c r="AM30" s="218"/>
      <c r="AN30" s="219">
        <f t="shared" si="24"/>
        <v>0.20138888888888884</v>
      </c>
      <c r="AO30" s="220"/>
      <c r="AP30" s="295">
        <v>44435</v>
      </c>
      <c r="AQ30" s="296">
        <v>0.55208333333333337</v>
      </c>
      <c r="AR30" s="296">
        <v>0.72916666666666663</v>
      </c>
      <c r="AS30" s="296"/>
      <c r="AT30" s="297">
        <v>0.17708333333333326</v>
      </c>
      <c r="AU30" s="308"/>
      <c r="AV30" s="295">
        <v>44466</v>
      </c>
      <c r="AW30" s="284">
        <v>0.55208333333333337</v>
      </c>
      <c r="AX30" s="296">
        <v>0.72916666666666663</v>
      </c>
      <c r="AY30" s="296"/>
      <c r="AZ30" s="297">
        <f t="shared" ref="AZ30:AZ33" si="25">AX30-AW30-AY30</f>
        <v>0.17708333333333326</v>
      </c>
      <c r="BA30" s="221" t="s">
        <v>128</v>
      </c>
      <c r="BB30" s="295">
        <v>44496</v>
      </c>
      <c r="BC30" s="296">
        <v>0.55208333333333337</v>
      </c>
      <c r="BD30" s="296">
        <v>0.72916666666666663</v>
      </c>
      <c r="BE30" s="296"/>
      <c r="BF30" s="297">
        <f t="shared" si="23"/>
        <v>0.17708333333333326</v>
      </c>
      <c r="BG30" s="241" t="s">
        <v>79</v>
      </c>
    </row>
    <row r="31" spans="1:59" s="12" customFormat="1" x14ac:dyDescent="0.25">
      <c r="A31" s="280" t="s">
        <v>130</v>
      </c>
      <c r="B31" s="22" t="s">
        <v>131</v>
      </c>
      <c r="C31" s="22"/>
      <c r="D31" s="97">
        <v>2</v>
      </c>
      <c r="F31" s="34">
        <v>44255</v>
      </c>
      <c r="G31" s="39"/>
      <c r="H31" s="40"/>
      <c r="I31" s="40"/>
      <c r="J31" s="41"/>
      <c r="K31" s="49"/>
      <c r="L31" s="113">
        <v>44283</v>
      </c>
      <c r="M31" s="111"/>
      <c r="N31" s="112"/>
      <c r="O31" s="112"/>
      <c r="P31" s="199"/>
      <c r="Q31" s="200"/>
      <c r="R31" s="217">
        <v>44314</v>
      </c>
      <c r="S31" s="218">
        <v>0.3611111111111111</v>
      </c>
      <c r="T31" s="218">
        <v>0.57638888888888895</v>
      </c>
      <c r="U31" s="218">
        <v>2.0833333333333332E-2</v>
      </c>
      <c r="V31" s="219">
        <v>0.1944444444444445</v>
      </c>
      <c r="W31" s="220"/>
      <c r="X31" s="217">
        <v>44344</v>
      </c>
      <c r="Y31" s="218">
        <v>0.36458333333333331</v>
      </c>
      <c r="Z31" s="218">
        <v>0.52083333333333337</v>
      </c>
      <c r="AA31" s="218">
        <v>2.0833333333333332E-2</v>
      </c>
      <c r="AB31" s="219">
        <f t="shared" si="22"/>
        <v>0.13541666666666671</v>
      </c>
      <c r="AC31" s="272"/>
      <c r="AD31" s="217">
        <v>44375</v>
      </c>
      <c r="AE31" s="218">
        <v>0.54861111111111105</v>
      </c>
      <c r="AF31" s="218">
        <v>0.74652777777777779</v>
      </c>
      <c r="AG31" s="218"/>
      <c r="AH31" s="219">
        <f t="shared" ref="AH31:AH33" si="26">AF31-AE31-AG31</f>
        <v>0.19791666666666674</v>
      </c>
      <c r="AI31" s="220"/>
      <c r="AJ31" s="217">
        <v>44405</v>
      </c>
      <c r="AK31" s="218">
        <v>0.54861111111111105</v>
      </c>
      <c r="AL31" s="218">
        <v>0.75</v>
      </c>
      <c r="AM31" s="218"/>
      <c r="AN31" s="219">
        <f t="shared" si="24"/>
        <v>0.20138888888888895</v>
      </c>
      <c r="AO31" s="220"/>
      <c r="AP31" s="295">
        <v>44436</v>
      </c>
      <c r="AQ31" s="298"/>
      <c r="AR31" s="301"/>
      <c r="AS31" s="301"/>
      <c r="AT31" s="299"/>
      <c r="AU31" s="300"/>
      <c r="AV31" s="295">
        <v>44467</v>
      </c>
      <c r="AW31" s="296">
        <v>0.375</v>
      </c>
      <c r="AX31" s="296">
        <v>0.55208333333333337</v>
      </c>
      <c r="AY31" s="296"/>
      <c r="AZ31" s="297">
        <f t="shared" si="25"/>
        <v>0.17708333333333337</v>
      </c>
      <c r="BA31" s="221" t="s">
        <v>128</v>
      </c>
      <c r="BB31" s="295">
        <v>44497</v>
      </c>
      <c r="BC31" s="296">
        <v>0.55208333333333337</v>
      </c>
      <c r="BD31" s="296">
        <v>0.72916666666666663</v>
      </c>
      <c r="BE31" s="296"/>
      <c r="BF31" s="297">
        <f t="shared" si="23"/>
        <v>0.17708333333333326</v>
      </c>
      <c r="BG31" s="241" t="s">
        <v>79</v>
      </c>
    </row>
    <row r="32" spans="1:59" s="12" customFormat="1" x14ac:dyDescent="0.25">
      <c r="A32" s="275" t="s">
        <v>127</v>
      </c>
      <c r="B32" s="276" t="s">
        <v>134</v>
      </c>
      <c r="C32" s="276"/>
      <c r="D32" s="276">
        <v>-0.17</v>
      </c>
      <c r="E32" s="248"/>
      <c r="F32" s="264"/>
      <c r="G32" s="55"/>
      <c r="H32" s="56"/>
      <c r="I32" s="36"/>
      <c r="J32" s="37"/>
      <c r="K32" s="42"/>
      <c r="L32" s="113">
        <v>44284</v>
      </c>
      <c r="M32" s="104">
        <v>0.36805555555555558</v>
      </c>
      <c r="N32" s="104">
        <v>0.5625</v>
      </c>
      <c r="O32" s="104">
        <v>2.0833333333333332E-2</v>
      </c>
      <c r="P32" s="103">
        <v>0.17361111111111108</v>
      </c>
      <c r="Q32" s="114"/>
      <c r="R32" s="217">
        <v>44315</v>
      </c>
      <c r="S32" s="218">
        <v>0.3611111111111111</v>
      </c>
      <c r="T32" s="218">
        <v>0.57638888888888895</v>
      </c>
      <c r="U32" s="218">
        <v>2.0833333333333332E-2</v>
      </c>
      <c r="V32" s="219">
        <v>0.1944444444444445</v>
      </c>
      <c r="W32" s="220"/>
      <c r="X32" s="217">
        <v>44345</v>
      </c>
      <c r="Y32" s="222"/>
      <c r="Z32" s="223"/>
      <c r="AA32" s="223"/>
      <c r="AB32" s="224"/>
      <c r="AC32" s="271"/>
      <c r="AD32" s="217">
        <v>44376</v>
      </c>
      <c r="AE32" s="218">
        <v>0.375</v>
      </c>
      <c r="AF32" s="218">
        <v>0.53125</v>
      </c>
      <c r="AG32" s="218"/>
      <c r="AH32" s="219">
        <f t="shared" si="26"/>
        <v>0.15625</v>
      </c>
      <c r="AI32" s="220"/>
      <c r="AJ32" s="217">
        <v>44406</v>
      </c>
      <c r="AK32" s="218">
        <v>0.55208333333333337</v>
      </c>
      <c r="AL32" s="218">
        <v>0.72916666666666663</v>
      </c>
      <c r="AM32" s="218"/>
      <c r="AN32" s="219">
        <f t="shared" si="24"/>
        <v>0.17708333333333326</v>
      </c>
      <c r="AO32" s="220"/>
      <c r="AP32" s="295">
        <v>44437</v>
      </c>
      <c r="AQ32" s="298"/>
      <c r="AR32" s="301"/>
      <c r="AS32" s="301"/>
      <c r="AT32" s="299"/>
      <c r="AU32" s="300"/>
      <c r="AV32" s="295">
        <v>44468</v>
      </c>
      <c r="AW32" s="284">
        <v>0.55208333333333337</v>
      </c>
      <c r="AX32" s="296">
        <v>0.72916666666666663</v>
      </c>
      <c r="AY32" s="296"/>
      <c r="AZ32" s="297">
        <f t="shared" si="25"/>
        <v>0.17708333333333326</v>
      </c>
      <c r="BA32" s="221" t="s">
        <v>128</v>
      </c>
      <c r="BB32" s="295">
        <v>44498</v>
      </c>
      <c r="BC32" s="296">
        <v>0.55208333333333337</v>
      </c>
      <c r="BD32" s="296">
        <v>0.72916666666666663</v>
      </c>
      <c r="BE32" s="296"/>
      <c r="BF32" s="297">
        <f t="shared" si="23"/>
        <v>0.17708333333333326</v>
      </c>
      <c r="BG32" s="241" t="s">
        <v>79</v>
      </c>
    </row>
    <row r="33" spans="1:59" s="12" customFormat="1" x14ac:dyDescent="0.25">
      <c r="A33" s="260"/>
      <c r="B33" s="5"/>
      <c r="C33" s="5"/>
      <c r="D33" s="51"/>
      <c r="E33" s="248"/>
      <c r="F33" s="34"/>
      <c r="G33" s="35"/>
      <c r="H33" s="36"/>
      <c r="I33" s="36"/>
      <c r="J33" s="37"/>
      <c r="K33" s="42"/>
      <c r="L33" s="113">
        <v>44285</v>
      </c>
      <c r="M33" s="104">
        <v>0.37152777777777773</v>
      </c>
      <c r="N33" s="104">
        <v>0.5625</v>
      </c>
      <c r="O33" s="104">
        <v>2.0833333333333332E-2</v>
      </c>
      <c r="P33" s="103">
        <v>0.17013888888888892</v>
      </c>
      <c r="Q33" s="114"/>
      <c r="R33" s="217">
        <v>44316</v>
      </c>
      <c r="S33" s="218">
        <v>0.3611111111111111</v>
      </c>
      <c r="T33" s="218">
        <v>0.57638888888888895</v>
      </c>
      <c r="U33" s="218">
        <v>2.0833333333333332E-2</v>
      </c>
      <c r="V33" s="219">
        <v>0.1944444444444445</v>
      </c>
      <c r="W33" s="220"/>
      <c r="X33" s="217">
        <v>44346</v>
      </c>
      <c r="Y33" s="222"/>
      <c r="Z33" s="223"/>
      <c r="AA33" s="223"/>
      <c r="AB33" s="224"/>
      <c r="AC33" s="271"/>
      <c r="AD33" s="217">
        <v>44377</v>
      </c>
      <c r="AE33" s="218">
        <v>0.55208333333333337</v>
      </c>
      <c r="AF33" s="218">
        <v>0.71875</v>
      </c>
      <c r="AG33" s="218"/>
      <c r="AH33" s="219">
        <f t="shared" si="26"/>
        <v>0.16666666666666663</v>
      </c>
      <c r="AI33" s="220"/>
      <c r="AJ33" s="217">
        <v>44407</v>
      </c>
      <c r="AK33" s="218">
        <v>0.54861111111111105</v>
      </c>
      <c r="AL33" s="218">
        <v>0.73958333333333337</v>
      </c>
      <c r="AM33" s="218"/>
      <c r="AN33" s="219">
        <f t="shared" si="24"/>
        <v>0.19097222222222232</v>
      </c>
      <c r="AO33" s="220"/>
      <c r="AP33" s="295">
        <v>44438</v>
      </c>
      <c r="AQ33" s="296">
        <v>0.55208333333333337</v>
      </c>
      <c r="AR33" s="296">
        <v>0.72916666666666663</v>
      </c>
      <c r="AS33" s="296"/>
      <c r="AT33" s="297">
        <v>0.17708333333333326</v>
      </c>
      <c r="AU33" s="308"/>
      <c r="AV33" s="295">
        <v>44469</v>
      </c>
      <c r="AW33" s="284">
        <v>0.55208333333333337</v>
      </c>
      <c r="AX33" s="296">
        <v>0.72916666666666663</v>
      </c>
      <c r="AY33" s="296"/>
      <c r="AZ33" s="297">
        <f t="shared" si="25"/>
        <v>0.17708333333333326</v>
      </c>
      <c r="BA33" s="221" t="s">
        <v>128</v>
      </c>
      <c r="BB33" s="295">
        <v>44499</v>
      </c>
      <c r="BC33" s="298"/>
      <c r="BD33" s="301"/>
      <c r="BE33" s="301"/>
      <c r="BF33" s="299"/>
      <c r="BG33" s="300"/>
    </row>
    <row r="34" spans="1:59" s="12" customFormat="1" ht="15.75" thickBot="1" x14ac:dyDescent="0.3">
      <c r="A34" s="259" t="s">
        <v>23</v>
      </c>
      <c r="B34" s="2"/>
      <c r="C34" s="2"/>
      <c r="D34" s="21">
        <f>SUM(D27:D33)</f>
        <v>-3.3333333333321613E-3</v>
      </c>
      <c r="E34" s="3" t="s">
        <v>36</v>
      </c>
      <c r="F34" s="34"/>
      <c r="G34" s="35"/>
      <c r="H34" s="36"/>
      <c r="I34" s="36"/>
      <c r="J34" s="37"/>
      <c r="K34" s="42"/>
      <c r="L34" s="113">
        <v>44286</v>
      </c>
      <c r="M34" s="104">
        <v>0.37152777777777773</v>
      </c>
      <c r="N34" s="104">
        <v>0.57291666666666663</v>
      </c>
      <c r="O34" s="104">
        <v>2.0833333333333332E-2</v>
      </c>
      <c r="P34" s="102">
        <v>0.18055555555555555</v>
      </c>
      <c r="Q34" s="114"/>
      <c r="R34" s="217"/>
      <c r="S34" s="218"/>
      <c r="T34" s="218"/>
      <c r="U34" s="218"/>
      <c r="V34" s="219"/>
      <c r="W34" s="220"/>
      <c r="X34" s="217">
        <v>44347</v>
      </c>
      <c r="Y34" s="218">
        <v>0.36805555555555558</v>
      </c>
      <c r="Z34" s="218">
        <v>0.56597222222222221</v>
      </c>
      <c r="AA34" s="218">
        <v>2.0833333333333332E-2</v>
      </c>
      <c r="AB34" s="219">
        <f t="shared" ref="AB34" si="27">Z34-Y34-AA34</f>
        <v>0.17708333333333329</v>
      </c>
      <c r="AC34" s="272"/>
      <c r="AD34" s="217"/>
      <c r="AE34" s="218"/>
      <c r="AF34" s="218"/>
      <c r="AG34" s="218"/>
      <c r="AH34" s="219"/>
      <c r="AI34" s="220"/>
      <c r="AJ34" s="217">
        <v>44408</v>
      </c>
      <c r="AK34" s="222"/>
      <c r="AL34" s="223"/>
      <c r="AM34" s="223"/>
      <c r="AN34" s="224"/>
      <c r="AO34" s="225"/>
      <c r="AP34" s="295">
        <v>44439</v>
      </c>
      <c r="AQ34" s="296">
        <v>0.55208333333333337</v>
      </c>
      <c r="AR34" s="296">
        <v>0.72916666666666663</v>
      </c>
      <c r="AS34" s="296"/>
      <c r="AT34" s="297">
        <v>0.17708333333333326</v>
      </c>
      <c r="AU34" s="300"/>
      <c r="AV34" s="295"/>
      <c r="AW34" s="296"/>
      <c r="AX34" s="296"/>
      <c r="AY34" s="296"/>
      <c r="AZ34" s="297"/>
      <c r="BA34" s="220"/>
      <c r="BB34" s="295">
        <v>44500</v>
      </c>
      <c r="BC34" s="298"/>
      <c r="BD34" s="301"/>
      <c r="BE34" s="301"/>
      <c r="BF34" s="299"/>
      <c r="BG34" s="300"/>
    </row>
    <row r="35" spans="1:59" s="12" customFormat="1" ht="20.25" thickTop="1" thickBot="1" x14ac:dyDescent="0.35">
      <c r="D35" s="277"/>
      <c r="E35" s="2"/>
      <c r="F35" s="43"/>
      <c r="G35" s="44"/>
      <c r="H35" s="45"/>
      <c r="I35" s="46" t="s">
        <v>32</v>
      </c>
      <c r="J35" s="47" t="s">
        <v>57</v>
      </c>
      <c r="K35" s="48" t="s">
        <v>53</v>
      </c>
      <c r="L35" s="201"/>
      <c r="M35" s="202"/>
      <c r="N35" s="203"/>
      <c r="O35" s="204" t="s">
        <v>32</v>
      </c>
      <c r="P35" s="110" t="s">
        <v>65</v>
      </c>
      <c r="Q35" s="100" t="s">
        <v>58</v>
      </c>
      <c r="R35" s="226"/>
      <c r="S35" s="227"/>
      <c r="T35" s="228"/>
      <c r="U35" s="229" t="s">
        <v>32</v>
      </c>
      <c r="V35" s="95" t="s">
        <v>70</v>
      </c>
      <c r="W35" s="231" t="s">
        <v>69</v>
      </c>
      <c r="X35" s="226"/>
      <c r="Y35" s="227"/>
      <c r="Z35" s="228"/>
      <c r="AA35" s="229" t="s">
        <v>32</v>
      </c>
      <c r="AB35" s="268" t="s">
        <v>82</v>
      </c>
      <c r="AC35" s="274" t="s">
        <v>83</v>
      </c>
      <c r="AD35" s="226"/>
      <c r="AE35" s="227"/>
      <c r="AF35" s="228"/>
      <c r="AG35" s="229" t="s">
        <v>32</v>
      </c>
      <c r="AH35" s="230" t="s">
        <v>100</v>
      </c>
      <c r="AI35" s="231" t="s">
        <v>100</v>
      </c>
      <c r="AJ35" s="226"/>
      <c r="AK35" s="227"/>
      <c r="AL35" s="228"/>
      <c r="AM35" s="229" t="s">
        <v>32</v>
      </c>
      <c r="AN35" s="230" t="s">
        <v>112</v>
      </c>
      <c r="AO35" s="231" t="s">
        <v>100</v>
      </c>
      <c r="AP35" s="302"/>
      <c r="AQ35" s="303"/>
      <c r="AR35" s="304"/>
      <c r="AS35" s="305" t="s">
        <v>32</v>
      </c>
      <c r="AT35" s="306" t="s">
        <v>149</v>
      </c>
      <c r="AU35" s="307" t="s">
        <v>100</v>
      </c>
      <c r="AV35" s="302"/>
      <c r="AW35" s="303"/>
      <c r="AX35" s="304"/>
      <c r="AY35" s="305" t="s">
        <v>32</v>
      </c>
      <c r="AZ35" s="306" t="s">
        <v>100</v>
      </c>
      <c r="BA35" s="307" t="s">
        <v>100</v>
      </c>
      <c r="BB35" s="302"/>
      <c r="BC35" s="303"/>
      <c r="BD35" s="304"/>
      <c r="BE35" s="305" t="s">
        <v>32</v>
      </c>
      <c r="BF35" s="306"/>
      <c r="BG35" s="306" t="s">
        <v>72</v>
      </c>
    </row>
    <row r="36" spans="1:59" s="12" customFormat="1" x14ac:dyDescent="0.25">
      <c r="A36" s="258"/>
      <c r="B36" s="2"/>
      <c r="C36" s="2"/>
      <c r="D36" s="2"/>
      <c r="V36" s="232" t="s">
        <v>72</v>
      </c>
      <c r="AB36" s="232" t="s">
        <v>84</v>
      </c>
      <c r="AN36" s="244" t="s">
        <v>113</v>
      </c>
    </row>
    <row r="37" spans="1:59" s="12" customFormat="1" x14ac:dyDescent="0.25">
      <c r="A37" s="258"/>
      <c r="B37" s="2"/>
      <c r="C37" s="2"/>
      <c r="D37" s="2"/>
    </row>
    <row r="38" spans="1:59" s="12" customFormat="1" x14ac:dyDescent="0.25">
      <c r="A38" s="259"/>
      <c r="B38" s="3"/>
      <c r="C38" s="3"/>
      <c r="D38" s="3"/>
      <c r="E38" s="2"/>
    </row>
    <row r="39" spans="1:59" s="12" customFormat="1" x14ac:dyDescent="0.25">
      <c r="A39" s="258"/>
      <c r="B39" s="2"/>
      <c r="C39" s="2"/>
      <c r="D39" s="2"/>
      <c r="E39" s="2"/>
    </row>
    <row r="40" spans="1:59" s="12" customFormat="1" x14ac:dyDescent="0.25">
      <c r="A40" s="258"/>
      <c r="B40" s="2"/>
      <c r="C40" s="2"/>
      <c r="D40" s="2"/>
      <c r="E40" s="2"/>
    </row>
    <row r="41" spans="1:59" s="12" customFormat="1" x14ac:dyDescent="0.25">
      <c r="A41" s="258"/>
      <c r="B41" s="2"/>
      <c r="C41" s="2"/>
      <c r="D41" s="2"/>
      <c r="E41" s="2"/>
    </row>
    <row r="42" spans="1:59" s="12" customFormat="1" x14ac:dyDescent="0.25">
      <c r="A42" s="258"/>
      <c r="B42" s="2"/>
      <c r="C42" s="2"/>
      <c r="D42" s="2"/>
      <c r="E42" s="2"/>
    </row>
    <row r="43" spans="1:59" s="12" customFormat="1" x14ac:dyDescent="0.25">
      <c r="A43" s="258"/>
      <c r="B43" s="2"/>
      <c r="C43" s="2"/>
      <c r="D43" s="2"/>
      <c r="E43" s="2"/>
      <c r="AE43" s="12">
        <v>1</v>
      </c>
      <c r="AF43" s="12">
        <v>4.25</v>
      </c>
    </row>
    <row r="44" spans="1:59" s="12" customFormat="1" x14ac:dyDescent="0.25">
      <c r="A44" s="258"/>
      <c r="B44" s="2"/>
      <c r="C44" s="2"/>
      <c r="D44" s="2"/>
      <c r="E44" s="2"/>
      <c r="AE44" s="12">
        <v>0.17</v>
      </c>
      <c r="AF44" s="12">
        <f>AF43/1*AE44</f>
        <v>0.72250000000000003</v>
      </c>
    </row>
    <row r="45" spans="1:59" s="12" customFormat="1" x14ac:dyDescent="0.25">
      <c r="A45" s="254"/>
      <c r="E45" s="2"/>
    </row>
    <row r="46" spans="1:59" s="12" customFormat="1" x14ac:dyDescent="0.25">
      <c r="A46" s="258"/>
      <c r="B46" s="2"/>
      <c r="C46" s="2"/>
      <c r="D46" s="2"/>
      <c r="E46" s="2"/>
    </row>
    <row r="47" spans="1:59" s="12" customFormat="1" x14ac:dyDescent="0.25">
      <c r="A47" s="258"/>
      <c r="B47" s="2"/>
      <c r="C47" s="2"/>
      <c r="D47" s="2"/>
    </row>
    <row r="48" spans="1:59" s="12" customFormat="1" x14ac:dyDescent="0.25">
      <c r="A48" s="258"/>
      <c r="B48" s="2"/>
      <c r="C48" s="2"/>
      <c r="D48" s="2"/>
      <c r="E48" s="2"/>
    </row>
    <row r="49" spans="1:5" s="12" customFormat="1" x14ac:dyDescent="0.25">
      <c r="A49" s="258"/>
      <c r="B49" s="2"/>
      <c r="C49" s="2"/>
      <c r="D49" s="2"/>
      <c r="E49" s="2"/>
    </row>
    <row r="50" spans="1:5" s="12" customFormat="1" x14ac:dyDescent="0.25">
      <c r="A50" s="258"/>
      <c r="B50" s="2"/>
      <c r="C50" s="2"/>
      <c r="D50" s="2"/>
      <c r="E50" s="2"/>
    </row>
    <row r="51" spans="1:5" s="12" customFormat="1" x14ac:dyDescent="0.25">
      <c r="A51" s="258"/>
      <c r="B51" s="2"/>
      <c r="C51" s="2"/>
      <c r="D51" s="2"/>
      <c r="E51" s="2"/>
    </row>
    <row r="52" spans="1:5" s="12" customFormat="1" x14ac:dyDescent="0.25">
      <c r="A52" s="258"/>
      <c r="B52" s="2"/>
      <c r="C52" s="2"/>
      <c r="D52" s="2"/>
      <c r="E52" s="2"/>
    </row>
    <row r="53" spans="1:5" s="12" customFormat="1" x14ac:dyDescent="0.25">
      <c r="A53" s="258"/>
      <c r="B53" s="2"/>
      <c r="C53" s="2"/>
      <c r="D53" s="2"/>
      <c r="E53" s="2"/>
    </row>
    <row r="54" spans="1:5" s="12" customFormat="1" x14ac:dyDescent="0.25">
      <c r="A54" s="258"/>
      <c r="B54" s="2"/>
      <c r="C54" s="2"/>
      <c r="D54" s="2"/>
      <c r="E54" s="2"/>
    </row>
    <row r="55" spans="1:5" s="12" customFormat="1" x14ac:dyDescent="0.25">
      <c r="A55" s="258"/>
      <c r="B55" s="2"/>
      <c r="C55" s="2"/>
      <c r="D55" s="2"/>
      <c r="E55" s="2"/>
    </row>
    <row r="56" spans="1:5" s="12" customFormat="1" x14ac:dyDescent="0.25">
      <c r="A56" s="258"/>
      <c r="B56" s="2"/>
      <c r="C56" s="2"/>
      <c r="D56" s="2"/>
      <c r="E56" s="2"/>
    </row>
    <row r="57" spans="1:5" s="12" customFormat="1" x14ac:dyDescent="0.25">
      <c r="A57" s="258"/>
      <c r="B57" s="2"/>
      <c r="C57" s="2"/>
      <c r="D57" s="2"/>
      <c r="E57" s="2"/>
    </row>
    <row r="58" spans="1:5" s="12" customFormat="1" x14ac:dyDescent="0.25">
      <c r="A58" s="258"/>
      <c r="B58" s="2"/>
      <c r="C58" s="2"/>
      <c r="D58" s="2"/>
      <c r="E58" s="2"/>
    </row>
    <row r="59" spans="1:5" s="12" customFormat="1" x14ac:dyDescent="0.25">
      <c r="A59" s="258"/>
      <c r="B59" s="2"/>
      <c r="C59" s="2"/>
      <c r="D59" s="2"/>
      <c r="E59" s="2"/>
    </row>
    <row r="60" spans="1:5" s="12" customFormat="1" x14ac:dyDescent="0.25">
      <c r="A60" s="258"/>
      <c r="B60" s="2"/>
      <c r="C60" s="2"/>
      <c r="D60" s="2"/>
      <c r="E60" s="2"/>
    </row>
    <row r="61" spans="1:5" s="12" customFormat="1" x14ac:dyDescent="0.25">
      <c r="A61" s="258"/>
      <c r="B61" s="2"/>
      <c r="C61" s="2"/>
      <c r="D61" s="2"/>
      <c r="E61" s="2"/>
    </row>
    <row r="62" spans="1:5" s="12" customFormat="1" x14ac:dyDescent="0.25">
      <c r="A62" s="258"/>
      <c r="B62" s="2"/>
      <c r="C62" s="2"/>
      <c r="D62" s="2"/>
      <c r="E62" s="2"/>
    </row>
    <row r="63" spans="1:5" s="12" customFormat="1" x14ac:dyDescent="0.25">
      <c r="A63" s="258"/>
      <c r="B63" s="2"/>
      <c r="C63" s="2"/>
      <c r="D63" s="2"/>
      <c r="E63" s="2"/>
    </row>
    <row r="64" spans="1:5" s="12" customFormat="1" x14ac:dyDescent="0.25">
      <c r="A64" s="258"/>
      <c r="B64" s="2"/>
      <c r="C64" s="2"/>
      <c r="D64" s="2"/>
      <c r="E64" s="2"/>
    </row>
    <row r="65" spans="1:5" s="12" customFormat="1" x14ac:dyDescent="0.25">
      <c r="A65" s="258"/>
      <c r="B65" s="2"/>
      <c r="C65" s="2"/>
      <c r="D65" s="2"/>
      <c r="E65" s="2"/>
    </row>
    <row r="66" spans="1:5" s="12" customFormat="1" x14ac:dyDescent="0.25">
      <c r="A66" s="258"/>
      <c r="B66" s="2"/>
      <c r="C66" s="2"/>
      <c r="D66" s="2"/>
      <c r="E66" s="2"/>
    </row>
    <row r="67" spans="1:5" s="12" customFormat="1" x14ac:dyDescent="0.25">
      <c r="A67" s="258"/>
      <c r="B67" s="2"/>
      <c r="C67" s="2"/>
      <c r="D67" s="2"/>
      <c r="E67" s="2"/>
    </row>
    <row r="68" spans="1:5" s="12" customFormat="1" x14ac:dyDescent="0.25">
      <c r="A68" s="258"/>
      <c r="B68" s="2"/>
      <c r="C68" s="2"/>
      <c r="D68" s="2"/>
      <c r="E68" s="2"/>
    </row>
    <row r="69" spans="1:5" s="12" customFormat="1" x14ac:dyDescent="0.25">
      <c r="A69" s="258"/>
      <c r="B69" s="2"/>
      <c r="C69" s="2"/>
      <c r="D69" s="2"/>
      <c r="E69" s="2"/>
    </row>
    <row r="70" spans="1:5" s="12" customFormat="1" x14ac:dyDescent="0.25">
      <c r="A70" s="258"/>
      <c r="B70" s="2"/>
      <c r="C70" s="2"/>
      <c r="D70" s="2"/>
      <c r="E70" s="2"/>
    </row>
    <row r="71" spans="1:5" s="12" customFormat="1" x14ac:dyDescent="0.25">
      <c r="A71" s="258"/>
      <c r="B71" s="2"/>
      <c r="C71" s="2"/>
      <c r="D71" s="2"/>
      <c r="E71" s="2"/>
    </row>
    <row r="72" spans="1:5" s="12" customFormat="1" x14ac:dyDescent="0.25">
      <c r="A72" s="258"/>
      <c r="B72" s="2"/>
      <c r="C72" s="2"/>
      <c r="D72" s="2"/>
      <c r="E72" s="2"/>
    </row>
    <row r="73" spans="1:5" s="12" customFormat="1" x14ac:dyDescent="0.25">
      <c r="A73" s="258"/>
      <c r="B73" s="2"/>
      <c r="C73" s="2"/>
      <c r="D73" s="2"/>
      <c r="E73" s="2"/>
    </row>
    <row r="74" spans="1:5" s="12" customFormat="1" x14ac:dyDescent="0.25">
      <c r="A74" s="258"/>
      <c r="B74" s="2"/>
      <c r="C74" s="2"/>
      <c r="D74" s="2"/>
      <c r="E74" s="2"/>
    </row>
    <row r="75" spans="1:5" s="12" customFormat="1" x14ac:dyDescent="0.25">
      <c r="A75" s="258"/>
      <c r="B75" s="2"/>
      <c r="C75" s="2"/>
      <c r="D75" s="2"/>
      <c r="E75" s="2"/>
    </row>
    <row r="76" spans="1:5" s="12" customFormat="1" x14ac:dyDescent="0.25">
      <c r="A76" s="258"/>
      <c r="B76" s="2"/>
      <c r="C76" s="2"/>
      <c r="D76" s="2"/>
      <c r="E76" s="2"/>
    </row>
    <row r="77" spans="1:5" s="12" customFormat="1" x14ac:dyDescent="0.25">
      <c r="A77" s="258"/>
      <c r="B77" s="2"/>
      <c r="C77" s="2"/>
      <c r="D77" s="2"/>
      <c r="E77" s="2"/>
    </row>
    <row r="78" spans="1:5" s="12" customFormat="1" x14ac:dyDescent="0.25">
      <c r="A78" s="258"/>
      <c r="B78" s="2"/>
      <c r="C78" s="2"/>
      <c r="D78" s="2"/>
      <c r="E78" s="2"/>
    </row>
    <row r="79" spans="1:5" s="12" customFormat="1" x14ac:dyDescent="0.25">
      <c r="A79" s="258"/>
      <c r="B79" s="2"/>
      <c r="C79" s="2"/>
      <c r="D79" s="2"/>
      <c r="E79" s="2"/>
    </row>
    <row r="80" spans="1:5" s="12" customFormat="1" x14ac:dyDescent="0.25">
      <c r="A80" s="258"/>
      <c r="B80" s="2"/>
      <c r="C80" s="2"/>
      <c r="D80" s="2"/>
      <c r="E80" s="2"/>
    </row>
    <row r="81" spans="1:5" s="12" customFormat="1" x14ac:dyDescent="0.25">
      <c r="A81" s="258"/>
      <c r="B81" s="2"/>
      <c r="C81" s="2"/>
      <c r="D81" s="2"/>
      <c r="E81" s="2"/>
    </row>
    <row r="82" spans="1:5" s="12" customFormat="1" x14ac:dyDescent="0.25">
      <c r="A82" s="258"/>
      <c r="B82" s="2"/>
      <c r="C82" s="2"/>
      <c r="D82" s="2"/>
      <c r="E82" s="2"/>
    </row>
    <row r="83" spans="1:5" s="12" customFormat="1" x14ac:dyDescent="0.25">
      <c r="A83" s="258"/>
      <c r="B83" s="2"/>
      <c r="C83" s="2"/>
      <c r="D83" s="2"/>
      <c r="E83" s="2"/>
    </row>
    <row r="84" spans="1:5" s="12" customFormat="1" x14ac:dyDescent="0.25">
      <c r="A84" s="258"/>
      <c r="B84" s="2"/>
      <c r="C84" s="2"/>
      <c r="D84" s="2"/>
      <c r="E84" s="2"/>
    </row>
    <row r="85" spans="1:5" s="12" customFormat="1" x14ac:dyDescent="0.25">
      <c r="A85" s="258"/>
      <c r="B85" s="2"/>
      <c r="C85" s="2"/>
      <c r="D85" s="2"/>
      <c r="E85" s="2"/>
    </row>
    <row r="86" spans="1:5" s="12" customFormat="1" x14ac:dyDescent="0.25">
      <c r="A86" s="258"/>
      <c r="B86" s="2"/>
      <c r="C86" s="2"/>
      <c r="D86" s="2"/>
      <c r="E86" s="2"/>
    </row>
    <row r="87" spans="1:5" s="12" customFormat="1" x14ac:dyDescent="0.25">
      <c r="A87" s="258"/>
      <c r="B87" s="2"/>
      <c r="C87" s="2"/>
      <c r="D87" s="2"/>
      <c r="E87" s="2"/>
    </row>
    <row r="88" spans="1:5" s="12" customFormat="1" x14ac:dyDescent="0.25">
      <c r="A88" s="258"/>
      <c r="B88" s="2"/>
      <c r="C88" s="2"/>
      <c r="D88" s="2"/>
      <c r="E88" s="2"/>
    </row>
    <row r="89" spans="1:5" s="12" customFormat="1" x14ac:dyDescent="0.25">
      <c r="A89" s="258"/>
      <c r="B89" s="2"/>
      <c r="C89" s="2"/>
      <c r="D89" s="2"/>
      <c r="E89" s="2"/>
    </row>
    <row r="90" spans="1:5" s="12" customFormat="1" x14ac:dyDescent="0.25">
      <c r="A90" s="258"/>
      <c r="B90" s="2"/>
      <c r="C90" s="2"/>
      <c r="D90" s="2"/>
      <c r="E90" s="2"/>
    </row>
    <row r="91" spans="1:5" s="12" customFormat="1" x14ac:dyDescent="0.25">
      <c r="A91" s="258"/>
      <c r="B91" s="2"/>
      <c r="C91" s="2"/>
      <c r="D91" s="2"/>
      <c r="E91" s="2"/>
    </row>
    <row r="92" spans="1:5" s="12" customFormat="1" x14ac:dyDescent="0.25">
      <c r="A92" s="258"/>
      <c r="B92" s="2"/>
      <c r="C92" s="2"/>
      <c r="D92" s="2"/>
      <c r="E92" s="2"/>
    </row>
    <row r="93" spans="1:5" s="12" customFormat="1" x14ac:dyDescent="0.25">
      <c r="A93" s="258"/>
      <c r="B93" s="2"/>
      <c r="C93" s="2"/>
      <c r="D93" s="2"/>
      <c r="E93" s="2"/>
    </row>
    <row r="94" spans="1:5" s="12" customFormat="1" x14ac:dyDescent="0.25">
      <c r="A94" s="258"/>
      <c r="B94" s="2"/>
      <c r="C94" s="2"/>
      <c r="D94" s="2"/>
      <c r="E94" s="2"/>
    </row>
    <row r="95" spans="1:5" s="12" customFormat="1" x14ac:dyDescent="0.25">
      <c r="A95" s="258"/>
      <c r="B95" s="2"/>
      <c r="C95" s="2"/>
      <c r="D95" s="2"/>
      <c r="E95" s="2"/>
    </row>
    <row r="96" spans="1:5" s="12" customFormat="1" x14ac:dyDescent="0.25">
      <c r="A96" s="258"/>
      <c r="B96" s="2"/>
      <c r="C96" s="2"/>
      <c r="D96" s="2"/>
      <c r="E96" s="2"/>
    </row>
    <row r="97" spans="1:5" s="12" customFormat="1" x14ac:dyDescent="0.25">
      <c r="A97" s="258"/>
      <c r="B97" s="2"/>
      <c r="C97" s="2"/>
      <c r="D97" s="2"/>
      <c r="E97" s="2"/>
    </row>
    <row r="98" spans="1:5" s="12" customFormat="1" x14ac:dyDescent="0.25">
      <c r="A98" s="258"/>
      <c r="B98" s="2"/>
      <c r="C98" s="2"/>
      <c r="D98" s="2"/>
      <c r="E98" s="2"/>
    </row>
  </sheetData>
  <pageMargins left="0.70866141732283472" right="0.70866141732283472" top="1.1417322834645669" bottom="1.1417322834645669" header="0.74803149606299213" footer="0.74803149606299213"/>
  <pageSetup paperSize="9" scale="1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Bilel</vt:lpstr>
      <vt:lpstr>Bettina</vt:lpstr>
      <vt:lpstr>Semina</vt:lpstr>
      <vt:lpstr>Mehdi</vt:lpstr>
      <vt:lpstr>Bettina!Impression_des_titres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</cp:lastModifiedBy>
  <cp:lastPrinted>2022-02-03T09:16:01Z</cp:lastPrinted>
  <dcterms:created xsi:type="dcterms:W3CDTF">2019-01-31T08:48:16Z</dcterms:created>
  <dcterms:modified xsi:type="dcterms:W3CDTF">2024-09-10T12:15:56Z</dcterms:modified>
</cp:coreProperties>
</file>