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ilisateur\Desktop\Promerka\Mitarbeiter SA\Horaires et vacances\Horaires\"/>
    </mc:Choice>
  </mc:AlternateContent>
  <xr:revisionPtr revIDLastSave="0" documentId="13_ncr:1_{E2CF3F92-8634-4A23-8446-054ACCD1EC9B}" xr6:coauthVersionLast="45" xr6:coauthVersionMax="47" xr10:uidLastSave="{00000000-0000-0000-0000-000000000000}"/>
  <bookViews>
    <workbookView xWindow="810" yWindow="540" windowWidth="23940" windowHeight="12615" activeTab="3" xr2:uid="{00000000-000D-0000-FFFF-FFFF00000000}"/>
  </bookViews>
  <sheets>
    <sheet name="Carlos" sheetId="4" r:id="rId1"/>
    <sheet name="Roberto" sheetId="5" r:id="rId2"/>
    <sheet name="Ruben" sheetId="6" r:id="rId3"/>
    <sheet name="Laurent" sheetId="13" r:id="rId4"/>
  </sheets>
  <definedNames>
    <definedName name="_xlnm.Print_Titles" localSheetId="2">Ruben!$A:$E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T22" i="4" l="1"/>
  <c r="C38" i="6" l="1"/>
  <c r="E17" i="13" l="1"/>
  <c r="AZ39" i="13"/>
  <c r="BA31" i="13"/>
  <c r="BA30" i="13"/>
  <c r="BA29" i="13"/>
  <c r="BA28" i="13"/>
  <c r="BA27" i="13"/>
  <c r="BA24" i="13"/>
  <c r="BA23" i="13"/>
  <c r="BA22" i="13"/>
  <c r="BA21" i="13"/>
  <c r="BA20" i="13"/>
  <c r="BA17" i="13"/>
  <c r="BA16" i="13"/>
  <c r="BA15" i="13"/>
  <c r="BA14" i="13"/>
  <c r="BA13" i="13"/>
  <c r="BA10" i="13"/>
  <c r="BA9" i="13"/>
  <c r="BA8" i="13"/>
  <c r="BA7" i="13"/>
  <c r="BA6" i="13"/>
  <c r="BA3" i="13"/>
  <c r="BR5" i="4" l="1"/>
  <c r="AT38" i="13"/>
  <c r="AU32" i="13" l="1"/>
  <c r="AU31" i="13"/>
  <c r="AU30" i="13"/>
  <c r="AU29" i="13"/>
  <c r="AU26" i="13"/>
  <c r="AU25" i="13"/>
  <c r="AU24" i="13"/>
  <c r="AU23" i="13"/>
  <c r="AU22" i="13"/>
  <c r="AU19" i="13"/>
  <c r="AU18" i="13"/>
  <c r="AU17" i="13"/>
  <c r="AU16" i="13"/>
  <c r="AU15" i="13"/>
  <c r="AU12" i="13"/>
  <c r="AU11" i="13"/>
  <c r="AU10" i="13"/>
  <c r="AU9" i="13"/>
  <c r="AU8" i="13"/>
  <c r="AU5" i="13"/>
  <c r="AU4" i="13"/>
  <c r="AU3" i="13"/>
  <c r="BX30" i="6" l="1"/>
  <c r="BX29" i="6"/>
  <c r="BX28" i="6"/>
  <c r="BX23" i="6"/>
  <c r="BX22" i="6"/>
  <c r="BX21" i="6"/>
  <c r="BX16" i="6"/>
  <c r="BX15" i="6"/>
  <c r="BX14" i="6"/>
  <c r="BX9" i="6"/>
  <c r="BX8" i="6"/>
  <c r="BX7" i="6"/>
  <c r="BX31" i="5" l="1"/>
  <c r="BX30" i="5"/>
  <c r="BX29" i="5"/>
  <c r="BX28" i="5"/>
  <c r="BX24" i="5"/>
  <c r="BX23" i="5"/>
  <c r="BX22" i="5"/>
  <c r="BX21" i="5"/>
  <c r="BX20" i="5"/>
  <c r="BX17" i="5"/>
  <c r="BX16" i="5"/>
  <c r="BX15" i="5"/>
  <c r="BX14" i="5"/>
  <c r="BX13" i="5"/>
  <c r="BX10" i="5"/>
  <c r="BX9" i="5"/>
  <c r="BX8" i="5"/>
  <c r="BX7" i="5"/>
  <c r="BX6" i="5"/>
  <c r="BX3" i="5"/>
  <c r="BX31" i="4"/>
  <c r="BX30" i="4"/>
  <c r="BX29" i="4"/>
  <c r="BX28" i="4"/>
  <c r="BX24" i="4"/>
  <c r="BX23" i="4"/>
  <c r="BX22" i="4"/>
  <c r="BX21" i="4"/>
  <c r="BX20" i="4"/>
  <c r="BX17" i="4"/>
  <c r="BX16" i="4"/>
  <c r="BX15" i="4"/>
  <c r="BX14" i="4"/>
  <c r="BX13" i="4"/>
  <c r="BX10" i="4"/>
  <c r="BX9" i="4"/>
  <c r="BX8" i="4"/>
  <c r="BX7" i="4"/>
  <c r="BX6" i="4"/>
  <c r="BX3" i="4"/>
  <c r="AO33" i="13" l="1"/>
  <c r="AO32" i="13"/>
  <c r="AO29" i="13"/>
  <c r="AO28" i="13"/>
  <c r="AO27" i="13"/>
  <c r="AO26" i="13"/>
  <c r="AO25" i="13"/>
  <c r="AO22" i="13"/>
  <c r="AO21" i="13"/>
  <c r="AO20" i="13"/>
  <c r="AO19" i="13"/>
  <c r="AO18" i="13"/>
  <c r="AO15" i="13"/>
  <c r="AO14" i="13"/>
  <c r="AO13" i="13"/>
  <c r="AO12" i="13"/>
  <c r="AO11" i="13"/>
  <c r="AO8" i="13"/>
  <c r="AO7" i="13"/>
  <c r="AO6" i="13"/>
  <c r="AO5" i="13"/>
  <c r="AO4" i="13"/>
  <c r="BR32" i="4" l="1"/>
  <c r="BR31" i="4"/>
  <c r="BR30" i="4"/>
  <c r="BR29" i="4"/>
  <c r="BR26" i="4"/>
  <c r="BR25" i="4"/>
  <c r="BR24" i="4"/>
  <c r="BR23" i="4"/>
  <c r="BR22" i="4"/>
  <c r="BR19" i="4"/>
  <c r="BR18" i="4"/>
  <c r="BR17" i="4"/>
  <c r="BR16" i="4"/>
  <c r="BR15" i="4"/>
  <c r="BR12" i="4"/>
  <c r="BR11" i="4"/>
  <c r="BR10" i="4"/>
  <c r="BR9" i="4"/>
  <c r="BR8" i="4"/>
  <c r="BR4" i="4"/>
  <c r="BR3" i="4"/>
  <c r="BR32" i="5"/>
  <c r="BR31" i="5"/>
  <c r="BR30" i="5"/>
  <c r="BR29" i="5"/>
  <c r="BR26" i="5"/>
  <c r="BR25" i="5"/>
  <c r="BR24" i="5"/>
  <c r="BR23" i="5"/>
  <c r="BR22" i="5"/>
  <c r="BR19" i="5"/>
  <c r="BR18" i="5"/>
  <c r="BR17" i="5"/>
  <c r="BR16" i="5"/>
  <c r="BR15" i="5"/>
  <c r="BR12" i="5"/>
  <c r="BR11" i="5"/>
  <c r="BR10" i="5"/>
  <c r="BR9" i="5"/>
  <c r="BR8" i="5"/>
  <c r="BR5" i="5"/>
  <c r="BR4" i="5"/>
  <c r="BR3" i="5"/>
  <c r="BR32" i="6"/>
  <c r="BR31" i="6"/>
  <c r="BR30" i="6"/>
  <c r="BR25" i="6"/>
  <c r="BR24" i="6"/>
  <c r="BR23" i="6"/>
  <c r="BR18" i="6"/>
  <c r="BR17" i="6"/>
  <c r="BR16" i="6"/>
  <c r="BR11" i="6"/>
  <c r="BR10" i="6"/>
  <c r="BR9" i="6"/>
  <c r="BR4" i="6"/>
  <c r="BR3" i="6"/>
  <c r="E19" i="13"/>
  <c r="D31" i="13" s="1"/>
  <c r="BF30" i="6" l="1"/>
  <c r="BF29" i="6"/>
  <c r="BF28" i="6"/>
  <c r="BF23" i="6"/>
  <c r="BF22" i="6"/>
  <c r="BF21" i="6"/>
  <c r="BF16" i="6"/>
  <c r="BF15" i="6"/>
  <c r="BF14" i="6"/>
  <c r="BF9" i="6"/>
  <c r="BF8" i="6"/>
  <c r="BF7" i="6"/>
  <c r="BL33" i="6"/>
  <c r="BL28" i="6"/>
  <c r="BL27" i="6"/>
  <c r="BL26" i="6"/>
  <c r="BL21" i="6"/>
  <c r="BL20" i="6"/>
  <c r="BL19" i="6"/>
  <c r="BL14" i="6"/>
  <c r="BL13" i="6"/>
  <c r="BL12" i="6"/>
  <c r="BL7" i="6"/>
  <c r="BL6" i="6"/>
  <c r="BL5" i="6"/>
  <c r="BF31" i="4"/>
  <c r="BF30" i="4"/>
  <c r="BF29" i="4"/>
  <c r="BF28" i="4"/>
  <c r="BF27" i="4"/>
  <c r="BF24" i="4"/>
  <c r="BF23" i="4"/>
  <c r="BF22" i="4"/>
  <c r="BF21" i="4"/>
  <c r="BF20" i="4"/>
  <c r="BF17" i="4"/>
  <c r="BF16" i="4"/>
  <c r="BF15" i="4"/>
  <c r="BF14" i="4"/>
  <c r="BF13" i="4"/>
  <c r="BF10" i="4"/>
  <c r="BF9" i="4"/>
  <c r="BF8" i="4"/>
  <c r="BF7" i="4"/>
  <c r="BF6" i="4"/>
  <c r="BF3" i="4"/>
  <c r="BL33" i="5"/>
  <c r="BL32" i="5"/>
  <c r="BL29" i="5"/>
  <c r="BL28" i="5"/>
  <c r="BL27" i="5"/>
  <c r="BL26" i="5"/>
  <c r="BL25" i="5"/>
  <c r="BL22" i="5"/>
  <c r="BL21" i="5"/>
  <c r="BL20" i="5"/>
  <c r="BL19" i="5"/>
  <c r="BL18" i="5"/>
  <c r="BL15" i="5"/>
  <c r="BL14" i="5"/>
  <c r="BL13" i="5"/>
  <c r="BL12" i="5"/>
  <c r="BL11" i="5"/>
  <c r="BL8" i="5"/>
  <c r="BL7" i="5"/>
  <c r="BL6" i="5"/>
  <c r="BL5" i="5"/>
  <c r="BL4" i="5"/>
  <c r="BL33" i="4"/>
  <c r="BL32" i="4"/>
  <c r="BL29" i="4"/>
  <c r="BL28" i="4"/>
  <c r="BL27" i="4"/>
  <c r="BL26" i="4"/>
  <c r="BL25" i="4"/>
  <c r="BL22" i="4"/>
  <c r="BL21" i="4"/>
  <c r="BL20" i="4"/>
  <c r="BL19" i="4"/>
  <c r="BL18" i="4"/>
  <c r="BL15" i="4"/>
  <c r="BL14" i="4"/>
  <c r="BL13" i="4"/>
  <c r="BL12" i="4"/>
  <c r="BL11" i="4"/>
  <c r="BL8" i="4"/>
  <c r="BL7" i="4"/>
  <c r="BL6" i="4"/>
  <c r="BL5" i="4"/>
  <c r="BL4" i="4"/>
  <c r="AI31" i="13" l="1"/>
  <c r="AI30" i="13"/>
  <c r="AI29" i="13"/>
  <c r="AI28" i="13"/>
  <c r="AI27" i="13"/>
  <c r="AI24" i="13"/>
  <c r="AI23" i="13"/>
  <c r="AI22" i="13"/>
  <c r="AI21" i="13"/>
  <c r="AI20" i="13"/>
  <c r="AI17" i="13"/>
  <c r="AI16" i="13"/>
  <c r="AI15" i="13"/>
  <c r="AI14" i="13"/>
  <c r="AI13" i="13"/>
  <c r="AI10" i="13"/>
  <c r="AI9" i="13"/>
  <c r="AI8" i="13"/>
  <c r="AI7" i="13"/>
  <c r="AI6" i="13"/>
  <c r="AI3" i="13"/>
  <c r="BF31" i="5" l="1"/>
  <c r="BF30" i="5"/>
  <c r="BF29" i="5"/>
  <c r="BF28" i="5"/>
  <c r="BF27" i="5"/>
  <c r="BF24" i="5"/>
  <c r="BF23" i="5"/>
  <c r="BF22" i="5"/>
  <c r="BF21" i="5"/>
  <c r="BF20" i="5"/>
  <c r="BF17" i="5"/>
  <c r="BF16" i="5"/>
  <c r="BF15" i="5"/>
  <c r="BF14" i="5"/>
  <c r="BF13" i="5"/>
  <c r="BF10" i="5"/>
  <c r="BF9" i="5"/>
  <c r="BF8" i="5"/>
  <c r="BF7" i="5"/>
  <c r="BF6" i="5"/>
  <c r="BF3" i="5"/>
  <c r="AC33" i="13" l="1"/>
  <c r="AC32" i="13"/>
  <c r="AC31" i="13"/>
  <c r="AC30" i="13"/>
  <c r="AC27" i="13"/>
  <c r="AC26" i="13"/>
  <c r="AC25" i="13"/>
  <c r="AC24" i="13"/>
  <c r="AC23" i="13"/>
  <c r="AC20" i="13"/>
  <c r="AC19" i="13"/>
  <c r="AC18" i="13"/>
  <c r="AC17" i="13"/>
  <c r="AC16" i="13"/>
  <c r="AC12" i="13"/>
  <c r="AC11" i="13"/>
  <c r="AC10" i="13"/>
  <c r="AC9" i="13"/>
  <c r="AC6" i="13"/>
  <c r="AC5" i="13"/>
  <c r="AC4" i="13"/>
  <c r="AZ33" i="5" l="1"/>
  <c r="AZ32" i="5"/>
  <c r="AZ31" i="5"/>
  <c r="AZ30" i="5"/>
  <c r="AZ27" i="5"/>
  <c r="AZ26" i="5"/>
  <c r="AZ25" i="5"/>
  <c r="AZ24" i="5"/>
  <c r="AZ23" i="5"/>
  <c r="AZ20" i="5"/>
  <c r="AZ19" i="5"/>
  <c r="AZ18" i="5"/>
  <c r="AZ17" i="5"/>
  <c r="AZ16" i="5"/>
  <c r="AZ13" i="5"/>
  <c r="AZ12" i="5"/>
  <c r="AZ11" i="5"/>
  <c r="AZ10" i="5"/>
  <c r="AZ9" i="5"/>
  <c r="AZ6" i="5"/>
  <c r="AZ5" i="5"/>
  <c r="AZ4" i="5"/>
  <c r="AZ33" i="4"/>
  <c r="AZ32" i="4"/>
  <c r="AZ31" i="4"/>
  <c r="AZ30" i="4"/>
  <c r="AZ27" i="4"/>
  <c r="AZ26" i="4"/>
  <c r="AZ25" i="4"/>
  <c r="AZ24" i="4"/>
  <c r="AZ23" i="4"/>
  <c r="AZ20" i="4"/>
  <c r="AZ19" i="4"/>
  <c r="AZ18" i="4"/>
  <c r="AZ17" i="4"/>
  <c r="AZ16" i="4"/>
  <c r="AZ13" i="4"/>
  <c r="AZ12" i="4"/>
  <c r="AZ11" i="4"/>
  <c r="AZ10" i="4"/>
  <c r="AZ9" i="4"/>
  <c r="AZ6" i="4"/>
  <c r="AZ5" i="4"/>
  <c r="AZ4" i="4"/>
  <c r="AZ26" i="6" l="1"/>
  <c r="AZ25" i="6"/>
  <c r="AZ24" i="6"/>
  <c r="AZ33" i="6"/>
  <c r="AZ32" i="6"/>
  <c r="AZ31" i="6"/>
  <c r="AZ19" i="6"/>
  <c r="AZ18" i="6"/>
  <c r="AZ17" i="6"/>
  <c r="AZ12" i="6"/>
  <c r="AZ11" i="6"/>
  <c r="AZ10" i="6"/>
  <c r="AZ5" i="6"/>
  <c r="AZ4" i="6"/>
  <c r="AZ3" i="6"/>
  <c r="D12" i="6" l="1"/>
  <c r="AT29" i="6"/>
  <c r="AT28" i="6"/>
  <c r="AT27" i="6"/>
  <c r="AT22" i="6"/>
  <c r="AT21" i="6"/>
  <c r="AT20" i="6"/>
  <c r="AT15" i="6"/>
  <c r="AT14" i="6"/>
  <c r="AT13" i="6"/>
  <c r="AT8" i="6"/>
  <c r="AT7" i="6"/>
  <c r="AT6" i="6"/>
  <c r="AT30" i="4"/>
  <c r="AT29" i="4"/>
  <c r="W33" i="13"/>
  <c r="AT33" i="5"/>
  <c r="AT33" i="4"/>
  <c r="AT28" i="4"/>
  <c r="AT27" i="4"/>
  <c r="AT26" i="4"/>
  <c r="AT23" i="4"/>
  <c r="AT21" i="4"/>
  <c r="AT20" i="4"/>
  <c r="AT19" i="4"/>
  <c r="AT16" i="4"/>
  <c r="AT15" i="4"/>
  <c r="AT14" i="4"/>
  <c r="AT13" i="4"/>
  <c r="AT12" i="4"/>
  <c r="AT9" i="4"/>
  <c r="AT8" i="4"/>
  <c r="AT7" i="4"/>
  <c r="AT6" i="4"/>
  <c r="AT5" i="4"/>
  <c r="AT30" i="5"/>
  <c r="AT29" i="5"/>
  <c r="AT28" i="5"/>
  <c r="AT27" i="5"/>
  <c r="AT26" i="5"/>
  <c r="AT23" i="5"/>
  <c r="AT22" i="5"/>
  <c r="AT21" i="5"/>
  <c r="AT20" i="5"/>
  <c r="AT19" i="5"/>
  <c r="AT16" i="5"/>
  <c r="AT15" i="5"/>
  <c r="AT14" i="5"/>
  <c r="AT13" i="5"/>
  <c r="AT12" i="5"/>
  <c r="AT9" i="5"/>
  <c r="AT8" i="5"/>
  <c r="AT7" i="5"/>
  <c r="AT6" i="5"/>
  <c r="AT5" i="5"/>
  <c r="W30" i="13" l="1"/>
  <c r="W29" i="13"/>
  <c r="W28" i="13"/>
  <c r="W27" i="13"/>
  <c r="W26" i="13"/>
  <c r="W23" i="13"/>
  <c r="W22" i="13"/>
  <c r="W21" i="13"/>
  <c r="W20" i="13"/>
  <c r="W19" i="13"/>
  <c r="W16" i="13"/>
  <c r="W15" i="13"/>
  <c r="W14" i="13"/>
  <c r="W13" i="13"/>
  <c r="W12" i="13"/>
  <c r="W9" i="13"/>
  <c r="W8" i="13"/>
  <c r="W7" i="13"/>
  <c r="W6" i="13"/>
  <c r="W5" i="13"/>
  <c r="Q32" i="13" l="1"/>
  <c r="Q31" i="13"/>
  <c r="Q30" i="13"/>
  <c r="Q29" i="13"/>
  <c r="Q28" i="13"/>
  <c r="Q25" i="13"/>
  <c r="Q24" i="13"/>
  <c r="Q23" i="13"/>
  <c r="Q22" i="13"/>
  <c r="Q21" i="13"/>
  <c r="Q18" i="13"/>
  <c r="Q17" i="13"/>
  <c r="Q16" i="13"/>
  <c r="Q15" i="13"/>
  <c r="Q14" i="13"/>
  <c r="Q11" i="13"/>
  <c r="Q10" i="13"/>
  <c r="Q9" i="13"/>
  <c r="Q8" i="13"/>
  <c r="Q7" i="13"/>
  <c r="Q4" i="13"/>
  <c r="Q3" i="13"/>
  <c r="K21" i="13" l="1"/>
  <c r="K20" i="13"/>
  <c r="K19" i="13"/>
  <c r="K18" i="13"/>
  <c r="K17" i="13"/>
  <c r="K14" i="13"/>
  <c r="K13" i="13"/>
  <c r="K12" i="13"/>
  <c r="K11" i="13"/>
  <c r="K10" i="13"/>
  <c r="K33" i="13"/>
  <c r="K32" i="13"/>
  <c r="K31" i="13"/>
  <c r="K26" i="13"/>
  <c r="K25" i="13"/>
  <c r="K24" i="13"/>
  <c r="D17" i="13"/>
  <c r="D16" i="13"/>
  <c r="D15" i="13"/>
  <c r="D14" i="13"/>
  <c r="D13" i="13"/>
  <c r="D12" i="13"/>
  <c r="D11" i="13"/>
  <c r="D10" i="13"/>
  <c r="D9" i="13"/>
  <c r="D8" i="13"/>
  <c r="D7" i="13"/>
  <c r="D6" i="13"/>
  <c r="D19" i="13" s="1"/>
  <c r="AN9" i="6"/>
  <c r="AN8" i="6"/>
  <c r="AN14" i="5"/>
  <c r="AN11" i="5"/>
  <c r="AN10" i="5"/>
  <c r="AN9" i="5"/>
  <c r="AN8" i="5"/>
  <c r="AN7" i="5"/>
  <c r="AN14" i="4"/>
  <c r="AN9" i="4"/>
  <c r="AN31" i="6"/>
  <c r="AN30" i="6"/>
  <c r="AN29" i="6"/>
  <c r="AN24" i="6"/>
  <c r="AN23" i="6"/>
  <c r="AN22" i="6"/>
  <c r="AN17" i="6"/>
  <c r="AN16" i="6"/>
  <c r="AN15" i="6"/>
  <c r="AN10" i="6"/>
  <c r="AN3" i="6"/>
  <c r="AN32" i="4"/>
  <c r="AN31" i="4"/>
  <c r="AN30" i="4"/>
  <c r="AN29" i="4"/>
  <c r="AN28" i="4"/>
  <c r="AN25" i="4"/>
  <c r="AN24" i="4"/>
  <c r="AN23" i="4"/>
  <c r="AN22" i="4"/>
  <c r="AN21" i="4"/>
  <c r="AN18" i="4"/>
  <c r="AN17" i="4"/>
  <c r="AN16" i="4"/>
  <c r="AN15" i="4"/>
  <c r="AN11" i="4"/>
  <c r="AN10" i="4"/>
  <c r="AN8" i="4"/>
  <c r="AN7" i="4"/>
  <c r="AN4" i="4"/>
  <c r="AN3" i="4"/>
  <c r="AN32" i="5"/>
  <c r="AN31" i="5"/>
  <c r="AN30" i="5"/>
  <c r="AN29" i="5"/>
  <c r="AN28" i="5"/>
  <c r="AN25" i="5"/>
  <c r="AN24" i="5"/>
  <c r="AN23" i="5"/>
  <c r="AN22" i="5"/>
  <c r="AN21" i="5"/>
  <c r="AN18" i="5"/>
  <c r="AN17" i="5"/>
  <c r="AN16" i="5"/>
  <c r="AN15" i="5"/>
  <c r="AN4" i="5"/>
  <c r="AN3" i="5"/>
  <c r="D36" i="13" l="1"/>
  <c r="AH28" i="5"/>
  <c r="AH28" i="4"/>
  <c r="AH33" i="6" l="1"/>
  <c r="V33" i="6"/>
  <c r="J33" i="6"/>
  <c r="AH32" i="6"/>
  <c r="J32" i="6"/>
  <c r="AH31" i="6"/>
  <c r="V31" i="6"/>
  <c r="AB30" i="6"/>
  <c r="V30" i="6"/>
  <c r="AB29" i="6"/>
  <c r="V29" i="6"/>
  <c r="J29" i="6"/>
  <c r="AB28" i="6"/>
  <c r="J28" i="6"/>
  <c r="AB27" i="6"/>
  <c r="J27" i="6"/>
  <c r="AH26" i="6"/>
  <c r="J26" i="6"/>
  <c r="AH25" i="6"/>
  <c r="J25" i="6"/>
  <c r="AH24" i="6"/>
  <c r="P22" i="6"/>
  <c r="J22" i="6"/>
  <c r="J21" i="6"/>
  <c r="J20" i="6"/>
  <c r="J19" i="6"/>
  <c r="J18" i="6"/>
  <c r="D17" i="6"/>
  <c r="D16" i="6"/>
  <c r="V15" i="6"/>
  <c r="J15" i="6"/>
  <c r="D15" i="6"/>
  <c r="J14" i="6"/>
  <c r="D14" i="6"/>
  <c r="J13" i="6"/>
  <c r="D13" i="6"/>
  <c r="J12" i="6"/>
  <c r="J11" i="6"/>
  <c r="D11" i="6"/>
  <c r="V10" i="6"/>
  <c r="D10" i="6"/>
  <c r="V9" i="6"/>
  <c r="D9" i="6"/>
  <c r="J8" i="6"/>
  <c r="D8" i="6"/>
  <c r="J7" i="6"/>
  <c r="D7" i="6"/>
  <c r="J6" i="6"/>
  <c r="D6" i="6"/>
  <c r="J5" i="6"/>
  <c r="J4" i="6"/>
  <c r="P3" i="6"/>
  <c r="AH33" i="5"/>
  <c r="V33" i="5"/>
  <c r="J33" i="5"/>
  <c r="AH32" i="5"/>
  <c r="V32" i="5"/>
  <c r="J32" i="5"/>
  <c r="AH31" i="5"/>
  <c r="V31" i="5"/>
  <c r="AB30" i="5"/>
  <c r="V30" i="5"/>
  <c r="P30" i="5"/>
  <c r="AB29" i="5"/>
  <c r="V29" i="5"/>
  <c r="P29" i="5"/>
  <c r="J29" i="5"/>
  <c r="AB28" i="5"/>
  <c r="J28" i="5"/>
  <c r="AB27" i="5"/>
  <c r="J27" i="5"/>
  <c r="AH26" i="5"/>
  <c r="AB26" i="5"/>
  <c r="V26" i="5"/>
  <c r="P26" i="5"/>
  <c r="J26" i="5"/>
  <c r="AH25" i="5"/>
  <c r="V25" i="5"/>
  <c r="P25" i="5"/>
  <c r="J25" i="5"/>
  <c r="AH24" i="5"/>
  <c r="V24" i="5"/>
  <c r="P24" i="5"/>
  <c r="AB23" i="5"/>
  <c r="V23" i="5"/>
  <c r="P23" i="5"/>
  <c r="AB22" i="5"/>
  <c r="V22" i="5"/>
  <c r="P22" i="5"/>
  <c r="J22" i="5"/>
  <c r="AH21" i="5"/>
  <c r="AB21" i="5"/>
  <c r="J21" i="5"/>
  <c r="AH20" i="5"/>
  <c r="AB20" i="5"/>
  <c r="J20" i="5"/>
  <c r="AH19" i="5"/>
  <c r="AB19" i="5"/>
  <c r="V19" i="5"/>
  <c r="P19" i="5"/>
  <c r="J19" i="5"/>
  <c r="AH18" i="5"/>
  <c r="V18" i="5"/>
  <c r="P18" i="5"/>
  <c r="J18" i="5"/>
  <c r="AH17" i="5"/>
  <c r="V17" i="5"/>
  <c r="P17" i="5"/>
  <c r="D17" i="5"/>
  <c r="AB16" i="5"/>
  <c r="V16" i="5"/>
  <c r="P16" i="5"/>
  <c r="D16" i="5"/>
  <c r="AB15" i="5"/>
  <c r="V15" i="5"/>
  <c r="P15" i="5"/>
  <c r="J15" i="5"/>
  <c r="D15" i="5"/>
  <c r="AH14" i="5"/>
  <c r="AB14" i="5"/>
  <c r="J14" i="5"/>
  <c r="D14" i="5"/>
  <c r="AH13" i="5"/>
  <c r="AB13" i="5"/>
  <c r="J13" i="5"/>
  <c r="D13" i="5"/>
  <c r="AH12" i="5"/>
  <c r="AB12" i="5"/>
  <c r="V12" i="5"/>
  <c r="P12" i="5"/>
  <c r="J12" i="5"/>
  <c r="D12" i="5"/>
  <c r="AH11" i="5"/>
  <c r="V11" i="5"/>
  <c r="P11" i="5"/>
  <c r="J11" i="5"/>
  <c r="D11" i="5"/>
  <c r="AH10" i="5"/>
  <c r="V10" i="5"/>
  <c r="P10" i="5"/>
  <c r="D10" i="5"/>
  <c r="AB9" i="5"/>
  <c r="V9" i="5"/>
  <c r="P9" i="5"/>
  <c r="D9" i="5"/>
  <c r="AB8" i="5"/>
  <c r="V8" i="5"/>
  <c r="P8" i="5"/>
  <c r="J8" i="5"/>
  <c r="D8" i="5"/>
  <c r="AH7" i="5"/>
  <c r="AB7" i="5"/>
  <c r="J7" i="5"/>
  <c r="D7" i="5"/>
  <c r="AH6" i="5"/>
  <c r="AB6" i="5"/>
  <c r="J6" i="5"/>
  <c r="D6" i="5"/>
  <c r="AH5" i="5"/>
  <c r="AB5" i="5"/>
  <c r="V5" i="5"/>
  <c r="P5" i="5"/>
  <c r="J5" i="5"/>
  <c r="AH4" i="5"/>
  <c r="V4" i="5"/>
  <c r="P4" i="5"/>
  <c r="J4" i="5"/>
  <c r="AH3" i="5"/>
  <c r="V3" i="5"/>
  <c r="P3" i="5"/>
  <c r="V35" i="4"/>
  <c r="AH33" i="4"/>
  <c r="V33" i="4"/>
  <c r="J33" i="4"/>
  <c r="AH32" i="4"/>
  <c r="V32" i="4"/>
  <c r="J32" i="4"/>
  <c r="AH31" i="4"/>
  <c r="V31" i="4"/>
  <c r="AB30" i="4"/>
  <c r="V30" i="4"/>
  <c r="P30" i="4"/>
  <c r="AB29" i="4"/>
  <c r="V29" i="4"/>
  <c r="P29" i="4"/>
  <c r="J29" i="4"/>
  <c r="AB28" i="4"/>
  <c r="J28" i="4"/>
  <c r="AB27" i="4"/>
  <c r="J27" i="4"/>
  <c r="AH26" i="4"/>
  <c r="AB26" i="4"/>
  <c r="V26" i="4"/>
  <c r="P26" i="4"/>
  <c r="J26" i="4"/>
  <c r="AH25" i="4"/>
  <c r="V25" i="4"/>
  <c r="P25" i="4"/>
  <c r="J25" i="4"/>
  <c r="AH24" i="4"/>
  <c r="V24" i="4"/>
  <c r="P24" i="4"/>
  <c r="AB23" i="4"/>
  <c r="V23" i="4"/>
  <c r="P23" i="4"/>
  <c r="AB22" i="4"/>
  <c r="V22" i="4"/>
  <c r="P22" i="4"/>
  <c r="J22" i="4"/>
  <c r="AH21" i="4"/>
  <c r="AB21" i="4"/>
  <c r="J21" i="4"/>
  <c r="AH20" i="4"/>
  <c r="AB20" i="4"/>
  <c r="J20" i="4"/>
  <c r="AH19" i="4"/>
  <c r="AB19" i="4"/>
  <c r="V19" i="4"/>
  <c r="P19" i="4"/>
  <c r="J19" i="4"/>
  <c r="AH18" i="4"/>
  <c r="V18" i="4"/>
  <c r="P18" i="4"/>
  <c r="J18" i="4"/>
  <c r="AH17" i="4"/>
  <c r="V17" i="4"/>
  <c r="P17" i="4"/>
  <c r="D17" i="4"/>
  <c r="AB16" i="4"/>
  <c r="V16" i="4"/>
  <c r="P16" i="4"/>
  <c r="D16" i="4"/>
  <c r="AB15" i="4"/>
  <c r="V15" i="4"/>
  <c r="P15" i="4"/>
  <c r="J15" i="4"/>
  <c r="D15" i="4"/>
  <c r="AH14" i="4"/>
  <c r="AB14" i="4"/>
  <c r="J14" i="4"/>
  <c r="D14" i="4"/>
  <c r="AH13" i="4"/>
  <c r="AB13" i="4"/>
  <c r="J13" i="4"/>
  <c r="D13" i="4"/>
  <c r="AH12" i="4"/>
  <c r="AB12" i="4"/>
  <c r="V12" i="4"/>
  <c r="P12" i="4"/>
  <c r="J12" i="4"/>
  <c r="D12" i="4"/>
  <c r="AH11" i="4"/>
  <c r="V11" i="4"/>
  <c r="P11" i="4"/>
  <c r="J11" i="4"/>
  <c r="D11" i="4"/>
  <c r="AH10" i="4"/>
  <c r="V10" i="4"/>
  <c r="P10" i="4"/>
  <c r="D10" i="4"/>
  <c r="AB9" i="4"/>
  <c r="V9" i="4"/>
  <c r="P9" i="4"/>
  <c r="D9" i="4"/>
  <c r="AB8" i="4"/>
  <c r="V8" i="4"/>
  <c r="P8" i="4"/>
  <c r="J8" i="4"/>
  <c r="D8" i="4"/>
  <c r="AH7" i="4"/>
  <c r="AB7" i="4"/>
  <c r="J7" i="4"/>
  <c r="D7" i="4"/>
  <c r="AH6" i="4"/>
  <c r="AB6" i="4"/>
  <c r="J6" i="4"/>
  <c r="D6" i="4"/>
  <c r="D19" i="4" s="1"/>
  <c r="AH5" i="4"/>
  <c r="AB5" i="4"/>
  <c r="V5" i="4"/>
  <c r="P5" i="4"/>
  <c r="J5" i="4"/>
  <c r="AH4" i="4"/>
  <c r="V4" i="4"/>
  <c r="P4" i="4"/>
  <c r="J4" i="4"/>
  <c r="AH3" i="4"/>
  <c r="V3" i="4"/>
  <c r="P3" i="4"/>
  <c r="D38" i="4" l="1"/>
  <c r="D19" i="6"/>
  <c r="D28" i="6" s="1"/>
  <c r="D19" i="5"/>
  <c r="D38" i="5" s="1"/>
</calcChain>
</file>

<file path=xl/sharedStrings.xml><?xml version="1.0" encoding="utf-8"?>
<sst xmlns="http://schemas.openxmlformats.org/spreadsheetml/2006/main" count="1001" uniqueCount="185">
  <si>
    <t>Mai</t>
  </si>
  <si>
    <t>Mois:</t>
  </si>
  <si>
    <t>Janvier 2017</t>
  </si>
  <si>
    <t>Fevrier 2017</t>
  </si>
  <si>
    <t>Mars 2017</t>
  </si>
  <si>
    <t>Avril 2017</t>
  </si>
  <si>
    <t>Mai 2017</t>
  </si>
  <si>
    <t>Soll</t>
  </si>
  <si>
    <t>Ist</t>
  </si>
  <si>
    <t>H SUP</t>
  </si>
  <si>
    <t>Date</t>
  </si>
  <si>
    <t>Heure arrivée</t>
  </si>
  <si>
    <t>Heure départ</t>
  </si>
  <si>
    <t>Pause</t>
  </si>
  <si>
    <t>Total</t>
  </si>
  <si>
    <t>Remarque</t>
  </si>
  <si>
    <t>Dec 16</t>
  </si>
  <si>
    <t>Congé</t>
  </si>
  <si>
    <t>Congé 24-31.12.2016</t>
  </si>
  <si>
    <t>vacance</t>
  </si>
  <si>
    <t>Jan</t>
  </si>
  <si>
    <t>Fev</t>
  </si>
  <si>
    <t>Mars</t>
  </si>
  <si>
    <t>Avril</t>
  </si>
  <si>
    <t>June</t>
  </si>
  <si>
    <t>Juillet</t>
  </si>
  <si>
    <t>Aout</t>
  </si>
  <si>
    <t>Sept</t>
  </si>
  <si>
    <t>Oct</t>
  </si>
  <si>
    <t>Nov</t>
  </si>
  <si>
    <t>Férie</t>
  </si>
  <si>
    <t>Dec</t>
  </si>
  <si>
    <t>Ferie</t>
  </si>
  <si>
    <t>Congé H SUP</t>
  </si>
  <si>
    <t>Total:</t>
  </si>
  <si>
    <t>212H30</t>
  </si>
  <si>
    <t>184h30</t>
  </si>
  <si>
    <t>207h</t>
  </si>
  <si>
    <t>180:00</t>
  </si>
  <si>
    <t>Roberto</t>
  </si>
  <si>
    <t>207h30</t>
  </si>
  <si>
    <t>198h</t>
  </si>
  <si>
    <t>180H</t>
  </si>
  <si>
    <t>RUBEN</t>
  </si>
  <si>
    <t>Heures</t>
  </si>
  <si>
    <t>via chomage</t>
  </si>
  <si>
    <t>Dépôt Romanel</t>
  </si>
  <si>
    <t>Payé le 02.03.17, 29h</t>
  </si>
  <si>
    <t>CHF 580.-</t>
  </si>
  <si>
    <t>Paiemant 77h30</t>
  </si>
  <si>
    <t>avec Roberto</t>
  </si>
  <si>
    <t>payé 830,-</t>
  </si>
  <si>
    <t>le 10.05.17</t>
  </si>
  <si>
    <t>payé 61h30</t>
  </si>
  <si>
    <t>Payé le 02.03.17</t>
  </si>
  <si>
    <t>CHF 1230.-</t>
  </si>
  <si>
    <t>87h</t>
  </si>
  <si>
    <t>19h30</t>
  </si>
  <si>
    <t>61:30</t>
  </si>
  <si>
    <t>41:30</t>
  </si>
  <si>
    <t>Ruben</t>
  </si>
  <si>
    <t>payé 1110,-</t>
  </si>
  <si>
    <t>le 06.06.17</t>
  </si>
  <si>
    <t>Überstunden IST</t>
  </si>
  <si>
    <t>depart 16H</t>
  </si>
  <si>
    <t>Juin 2017</t>
  </si>
  <si>
    <t>Juin</t>
  </si>
  <si>
    <t>72H</t>
  </si>
  <si>
    <t>Losinger Crissier</t>
  </si>
  <si>
    <t>Losinger Chavannes</t>
  </si>
  <si>
    <t>Congé H SUP 0 Std</t>
  </si>
  <si>
    <t>117h30</t>
  </si>
  <si>
    <t xml:space="preserve">Livraison </t>
  </si>
  <si>
    <t>Bureau Romanel</t>
  </si>
  <si>
    <t>Oassis</t>
  </si>
  <si>
    <t>Vortex</t>
  </si>
  <si>
    <t>146h15</t>
  </si>
  <si>
    <t>Juillet 2017</t>
  </si>
  <si>
    <t>Livraisons</t>
  </si>
  <si>
    <t>Bureau</t>
  </si>
  <si>
    <t>Prodimport SAV</t>
  </si>
  <si>
    <t>Poste Cheseaux</t>
  </si>
  <si>
    <t>SAV + Fust</t>
  </si>
  <si>
    <t>Camion Mades</t>
  </si>
  <si>
    <t>103h45</t>
  </si>
  <si>
    <t>94H30</t>
  </si>
  <si>
    <t>Heures Sup.</t>
  </si>
  <si>
    <t>47h15</t>
  </si>
  <si>
    <t>Laurent Bosson</t>
  </si>
  <si>
    <t>selon GG</t>
  </si>
  <si>
    <t>Überstunden IST:</t>
  </si>
  <si>
    <t>187h</t>
  </si>
  <si>
    <t>203h15</t>
  </si>
  <si>
    <t>201h30</t>
  </si>
  <si>
    <t>-9h</t>
  </si>
  <si>
    <t>94h45</t>
  </si>
  <si>
    <t>0h15</t>
  </si>
  <si>
    <t>Carlos Mendez</t>
  </si>
  <si>
    <t>payé</t>
  </si>
  <si>
    <t>Stunden EXTRA</t>
  </si>
  <si>
    <t>120h</t>
  </si>
  <si>
    <t>Rennaz</t>
  </si>
  <si>
    <t>105h</t>
  </si>
  <si>
    <t>Vacance</t>
  </si>
  <si>
    <t>Losinger</t>
  </si>
  <si>
    <t>Perrrin, Marti, ECM</t>
  </si>
  <si>
    <t>payé le 02.08.17</t>
  </si>
  <si>
    <t>4h30</t>
  </si>
  <si>
    <t>Août 2017</t>
  </si>
  <si>
    <t>FERIE</t>
  </si>
  <si>
    <t>Vacances</t>
  </si>
  <si>
    <t>195h</t>
  </si>
  <si>
    <t>Arrivage</t>
  </si>
  <si>
    <t>SAV + Livraison</t>
  </si>
  <si>
    <t xml:space="preserve">Congé </t>
  </si>
  <si>
    <t>138h15</t>
  </si>
  <si>
    <t>Septembre 2017</t>
  </si>
  <si>
    <t>189h</t>
  </si>
  <si>
    <t>Vacances 12 jours / an</t>
  </si>
  <si>
    <t>Urlaubstage verbleibend</t>
  </si>
  <si>
    <t>eingestellt seit: 01.06.2017</t>
  </si>
  <si>
    <t>payé le 24.08.17</t>
  </si>
  <si>
    <t>payé le 26.09.17</t>
  </si>
  <si>
    <t>Camion chaises</t>
  </si>
  <si>
    <t>Narbutas</t>
  </si>
  <si>
    <t>Mades</t>
  </si>
  <si>
    <t>Losinger Berne</t>
  </si>
  <si>
    <t>94h30</t>
  </si>
  <si>
    <t>EXTRA</t>
  </si>
  <si>
    <t>Aout 2017</t>
  </si>
  <si>
    <t>Stunden EXTRA depuis 01.06.2017</t>
  </si>
  <si>
    <t>Octobre</t>
  </si>
  <si>
    <t>Octobre 2017</t>
  </si>
  <si>
    <t>117h</t>
  </si>
  <si>
    <t>Septembre</t>
  </si>
  <si>
    <t>108h</t>
  </si>
  <si>
    <t>Zeitausgleich/Congés</t>
  </si>
  <si>
    <t>Überstunden/Heures sup.</t>
  </si>
  <si>
    <t>1/2 Congé</t>
  </si>
  <si>
    <t>Arrêt Maladie</t>
  </si>
  <si>
    <t>GG</t>
  </si>
  <si>
    <t>Fenstertag</t>
  </si>
  <si>
    <t>x</t>
  </si>
  <si>
    <t>112h</t>
  </si>
  <si>
    <t>135h</t>
  </si>
  <si>
    <t>4h30 / Woche (0.9h / Tag)</t>
  </si>
  <si>
    <t>Novembre</t>
  </si>
  <si>
    <t>114h30</t>
  </si>
  <si>
    <t>Congé H-SUP</t>
  </si>
  <si>
    <r>
      <rPr>
        <b/>
        <sz val="11"/>
        <color rgb="FF000000"/>
        <rFont val="Calibri"/>
        <family val="2"/>
        <scheme val="minor"/>
      </rPr>
      <t>20% von 22.5h</t>
    </r>
    <r>
      <rPr>
        <sz val="11"/>
        <color rgb="FF000000"/>
        <rFont val="Calibri"/>
        <family val="2"/>
        <scheme val="minor"/>
      </rPr>
      <t xml:space="preserve"> (16.67% von 27h)</t>
    </r>
  </si>
  <si>
    <t>Ausgleich ab 5.11.17</t>
  </si>
  <si>
    <t>110h00</t>
  </si>
  <si>
    <t>Médecin</t>
  </si>
  <si>
    <t>Livraison</t>
  </si>
  <si>
    <t>Ecublens</t>
  </si>
  <si>
    <t>120h45</t>
  </si>
  <si>
    <t>99h</t>
  </si>
  <si>
    <t>21h45</t>
  </si>
  <si>
    <t>selon GG=0</t>
  </si>
  <si>
    <t>CONGE H-S GG</t>
  </si>
  <si>
    <t>122H</t>
  </si>
  <si>
    <t>203h30</t>
  </si>
  <si>
    <t>Décembre</t>
  </si>
  <si>
    <t>CONGE</t>
  </si>
  <si>
    <t>Congé H-Sup</t>
  </si>
  <si>
    <t>26-29.12.2017</t>
  </si>
  <si>
    <t>18h</t>
  </si>
  <si>
    <t>Compensation 20% de 22.5h (4h30 par semaine)</t>
  </si>
  <si>
    <t>18h6.7</t>
  </si>
  <si>
    <t>à partir de 6.11.2017</t>
  </si>
  <si>
    <t>Fiches 303-304</t>
  </si>
  <si>
    <t>17h6</t>
  </si>
  <si>
    <t>90h24</t>
  </si>
  <si>
    <t>CONGE H-SUP</t>
  </si>
  <si>
    <t>126h30</t>
  </si>
  <si>
    <t>ARZT</t>
  </si>
  <si>
    <t>26.-29.12.17</t>
  </si>
  <si>
    <t>per Dec 16</t>
  </si>
  <si>
    <t>202h30</t>
  </si>
  <si>
    <t>jours</t>
  </si>
  <si>
    <t>29.-31.08.17</t>
  </si>
  <si>
    <t>114h</t>
  </si>
  <si>
    <t>183h</t>
  </si>
  <si>
    <t>208h30</t>
  </si>
  <si>
    <t>heures du 14.12. selon Roberto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</si>
</sst>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dd&quot;.&quot;mm&quot;.&quot;yyyy"/>
    <numFmt numFmtId="165" formatCode="hh&quot;:&quot;mm"/>
    <numFmt numFmtId="166" formatCode="[$-100C]General"/>
    <numFmt numFmtId="167" formatCode="mmm&quot;.&quot;yy"/>
    <numFmt numFmtId="168" formatCode="[$-100C]0.00"/>
    <numFmt numFmtId="169" formatCode="0&quot;h&quot;"/>
    <numFmt numFmtId="170" formatCode="[$sFr.-100C]&quot; &quot;#,##0.00;[Red][$sFr.-100C]&quot; -&quot;#,##0.00"/>
  </numFmts>
  <fonts count="34" x14ac:knownFonts="1"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14"/>
      <color rgb="FF000000"/>
      <name val="Calibri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3"/>
      <color rgb="FF000000"/>
      <name val="Arial"/>
      <family val="2"/>
    </font>
    <font>
      <sz val="11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Arial"/>
      <family val="2"/>
    </font>
    <font>
      <sz val="9"/>
      <color rgb="FF000000"/>
      <name val="Arial"/>
      <family val="2"/>
    </font>
    <font>
      <sz val="9"/>
      <color rgb="FFFF0000"/>
      <name val="Arial"/>
      <family val="2"/>
    </font>
    <font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BDD7EE"/>
        <bgColor rgb="FFBDD7EE"/>
      </patternFill>
    </fill>
    <fill>
      <patternFill patternType="solid">
        <fgColor rgb="FFDDEBF7"/>
        <bgColor rgb="FFDDEBF7"/>
      </patternFill>
    </fill>
    <fill>
      <patternFill patternType="solid">
        <fgColor rgb="FFF8CBAD"/>
        <bgColor rgb="FFF8CBAD"/>
      </patternFill>
    </fill>
    <fill>
      <patternFill patternType="solid">
        <fgColor rgb="FFDB6BA6"/>
        <bgColor rgb="FFDB6BA6"/>
      </patternFill>
    </fill>
    <fill>
      <patternFill patternType="solid">
        <fgColor rgb="FFE2EFDA"/>
        <bgColor rgb="FFE2EFDA"/>
      </patternFill>
    </fill>
    <fill>
      <patternFill patternType="solid">
        <fgColor rgb="FFC6E0B4"/>
        <bgColor rgb="FFC6E0B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C6E0B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E2EFDA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6" fontId="3" fillId="0" borderId="0" applyBorder="0" applyProtection="0"/>
    <xf numFmtId="0" fontId="4" fillId="0" borderId="0" applyNumberFormat="0" applyBorder="0" applyProtection="0">
      <alignment horizontal="center"/>
    </xf>
    <xf numFmtId="0" fontId="4" fillId="0" borderId="0" applyNumberFormat="0" applyBorder="0" applyProtection="0">
      <alignment horizontal="center" textRotation="90"/>
    </xf>
    <xf numFmtId="0" fontId="5" fillId="0" borderId="0" applyNumberFormat="0" applyBorder="0" applyProtection="0"/>
    <xf numFmtId="170" fontId="5" fillId="0" borderId="0" applyBorder="0" applyProtection="0"/>
    <xf numFmtId="9" fontId="24" fillId="0" borderId="0" applyFont="0" applyFill="0" applyBorder="0" applyAlignment="0" applyProtection="0"/>
  </cellStyleXfs>
  <cellXfs count="215">
    <xf numFmtId="0" fontId="0" fillId="0" borderId="0" xfId="0"/>
    <xf numFmtId="167" fontId="8" fillId="3" borderId="1" xfId="0" applyNumberFormat="1" applyFont="1" applyFill="1" applyBorder="1" applyAlignment="1">
      <alignment horizontal="left"/>
    </xf>
    <xf numFmtId="49" fontId="7" fillId="3" borderId="1" xfId="0" applyNumberFormat="1" applyFont="1" applyFill="1" applyBorder="1" applyAlignment="1"/>
    <xf numFmtId="167" fontId="7" fillId="3" borderId="2" xfId="0" applyNumberFormat="1" applyFont="1" applyFill="1" applyBorder="1" applyAlignment="1"/>
    <xf numFmtId="167" fontId="7" fillId="3" borderId="3" xfId="0" applyNumberFormat="1" applyFont="1" applyFill="1" applyBorder="1" applyAlignment="1">
      <alignment horizontal="center"/>
    </xf>
    <xf numFmtId="166" fontId="3" fillId="0" borderId="0" xfId="1" applyFont="1" applyFill="1" applyAlignment="1"/>
    <xf numFmtId="166" fontId="3" fillId="0" borderId="4" xfId="1" applyFont="1" applyFill="1" applyBorder="1" applyAlignment="1"/>
    <xf numFmtId="166" fontId="9" fillId="0" borderId="2" xfId="1" applyFont="1" applyFill="1" applyBorder="1" applyAlignment="1"/>
    <xf numFmtId="166" fontId="9" fillId="0" borderId="3" xfId="1" applyFont="1" applyFill="1" applyBorder="1" applyAlignment="1"/>
    <xf numFmtId="166" fontId="9" fillId="0" borderId="4" xfId="1" applyFont="1" applyFill="1" applyBorder="1" applyAlignment="1"/>
    <xf numFmtId="166" fontId="9" fillId="3" borderId="5" xfId="1" applyFont="1" applyFill="1" applyBorder="1" applyAlignment="1">
      <alignment vertical="center"/>
    </xf>
    <xf numFmtId="166" fontId="9" fillId="2" borderId="6" xfId="1" applyFont="1" applyFill="1" applyBorder="1" applyAlignment="1">
      <alignment vertical="center"/>
    </xf>
    <xf numFmtId="166" fontId="9" fillId="4" borderId="6" xfId="1" applyFont="1" applyFill="1" applyBorder="1" applyAlignment="1">
      <alignment vertical="center"/>
    </xf>
    <xf numFmtId="166" fontId="9" fillId="5" borderId="6" xfId="1" applyFont="1" applyFill="1" applyBorder="1" applyAlignment="1">
      <alignment vertical="center"/>
    </xf>
    <xf numFmtId="166" fontId="9" fillId="3" borderId="7" xfId="1" applyFont="1" applyFill="1" applyBorder="1" applyAlignment="1">
      <alignment horizontal="center" vertical="center"/>
    </xf>
    <xf numFmtId="166" fontId="9" fillId="3" borderId="8" xfId="1" applyFont="1" applyFill="1" applyBorder="1" applyAlignment="1">
      <alignment horizontal="center" vertical="center"/>
    </xf>
    <xf numFmtId="2" fontId="3" fillId="0" borderId="0" xfId="1" applyNumberFormat="1" applyFont="1" applyFill="1" applyAlignment="1"/>
    <xf numFmtId="164" fontId="3" fillId="0" borderId="9" xfId="1" applyNumberFormat="1" applyFont="1" applyFill="1" applyBorder="1" applyAlignment="1">
      <alignment horizontal="left"/>
    </xf>
    <xf numFmtId="168" fontId="3" fillId="6" borderId="10" xfId="1" applyNumberFormat="1" applyFont="1" applyFill="1" applyBorder="1" applyAlignment="1">
      <alignment horizontal="left"/>
    </xf>
    <xf numFmtId="165" fontId="3" fillId="0" borderId="9" xfId="1" applyNumberFormat="1" applyFont="1" applyFill="1" applyBorder="1" applyAlignment="1">
      <alignment horizontal="left"/>
    </xf>
    <xf numFmtId="165" fontId="9" fillId="0" borderId="11" xfId="1" applyNumberFormat="1" applyFont="1" applyFill="1" applyBorder="1" applyAlignment="1">
      <alignment horizontal="center"/>
    </xf>
    <xf numFmtId="165" fontId="3" fillId="0" borderId="10" xfId="1" applyNumberFormat="1" applyFont="1" applyFill="1" applyBorder="1" applyAlignment="1">
      <alignment horizontal="right"/>
    </xf>
    <xf numFmtId="166" fontId="10" fillId="0" borderId="0" xfId="1" applyFont="1" applyFill="1" applyAlignment="1"/>
    <xf numFmtId="2" fontId="10" fillId="0" borderId="0" xfId="1" applyNumberFormat="1" applyFont="1" applyFill="1" applyAlignment="1"/>
    <xf numFmtId="166" fontId="3" fillId="0" borderId="12" xfId="1" applyFont="1" applyFill="1" applyBorder="1" applyAlignment="1"/>
    <xf numFmtId="2" fontId="3" fillId="0" borderId="13" xfId="1" applyNumberFormat="1" applyFont="1" applyFill="1" applyBorder="1" applyAlignment="1"/>
    <xf numFmtId="2" fontId="3" fillId="0" borderId="10" xfId="1" applyNumberFormat="1" applyFont="1" applyFill="1" applyBorder="1" applyAlignment="1"/>
    <xf numFmtId="166" fontId="3" fillId="0" borderId="14" xfId="1" applyFont="1" applyFill="1" applyBorder="1" applyAlignment="1"/>
    <xf numFmtId="165" fontId="3" fillId="6" borderId="9" xfId="1" applyNumberFormat="1" applyFont="1" applyFill="1" applyBorder="1" applyAlignment="1">
      <alignment horizontal="left"/>
    </xf>
    <xf numFmtId="165" fontId="9" fillId="6" borderId="11" xfId="1" applyNumberFormat="1" applyFont="1" applyFill="1" applyBorder="1" applyAlignment="1">
      <alignment horizontal="center"/>
    </xf>
    <xf numFmtId="165" fontId="9" fillId="6" borderId="10" xfId="1" applyNumberFormat="1" applyFont="1" applyFill="1" applyBorder="1" applyAlignment="1">
      <alignment horizontal="left"/>
    </xf>
    <xf numFmtId="166" fontId="3" fillId="0" borderId="15" xfId="1" applyFont="1" applyFill="1" applyBorder="1" applyAlignment="1"/>
    <xf numFmtId="165" fontId="3" fillId="6" borderId="10" xfId="1" applyNumberFormat="1" applyFont="1" applyFill="1" applyBorder="1" applyAlignment="1">
      <alignment horizontal="right"/>
    </xf>
    <xf numFmtId="165" fontId="3" fillId="7" borderId="10" xfId="1" applyNumberFormat="1" applyFont="1" applyFill="1" applyBorder="1" applyAlignment="1">
      <alignment horizontal="right"/>
    </xf>
    <xf numFmtId="168" fontId="3" fillId="0" borderId="10" xfId="1" applyNumberFormat="1" applyFont="1" applyFill="1" applyBorder="1" applyAlignment="1">
      <alignment horizontal="left"/>
    </xf>
    <xf numFmtId="166" fontId="6" fillId="0" borderId="1" xfId="1" applyFont="1" applyFill="1" applyBorder="1" applyAlignment="1"/>
    <xf numFmtId="166" fontId="6" fillId="0" borderId="2" xfId="1" applyFont="1" applyFill="1" applyBorder="1" applyAlignment="1"/>
    <xf numFmtId="0" fontId="0" fillId="0" borderId="2" xfId="0" applyBorder="1"/>
    <xf numFmtId="166" fontId="6" fillId="0" borderId="2" xfId="1" applyFont="1" applyFill="1" applyBorder="1" applyAlignment="1">
      <alignment horizontal="right"/>
    </xf>
    <xf numFmtId="49" fontId="9" fillId="0" borderId="4" xfId="1" applyNumberFormat="1" applyFont="1" applyFill="1" applyBorder="1" applyAlignment="1">
      <alignment horizontal="center"/>
    </xf>
    <xf numFmtId="169" fontId="9" fillId="0" borderId="4" xfId="1" applyNumberFormat="1" applyFont="1" applyFill="1" applyBorder="1" applyAlignment="1">
      <alignment horizontal="center"/>
    </xf>
    <xf numFmtId="165" fontId="10" fillId="0" borderId="9" xfId="1" applyNumberFormat="1" applyFont="1" applyFill="1" applyBorder="1" applyAlignment="1">
      <alignment horizontal="left"/>
    </xf>
    <xf numFmtId="165" fontId="11" fillId="0" borderId="10" xfId="1" applyNumberFormat="1" applyFont="1" applyFill="1" applyBorder="1" applyAlignment="1">
      <alignment horizontal="left"/>
    </xf>
    <xf numFmtId="2" fontId="11" fillId="0" borderId="10" xfId="1" applyNumberFormat="1" applyFont="1" applyFill="1" applyBorder="1" applyAlignment="1">
      <alignment horizontal="right"/>
    </xf>
    <xf numFmtId="165" fontId="3" fillId="7" borderId="9" xfId="1" applyNumberFormat="1" applyFont="1" applyFill="1" applyBorder="1" applyAlignment="1">
      <alignment horizontal="left"/>
    </xf>
    <xf numFmtId="165" fontId="9" fillId="7" borderId="11" xfId="1" applyNumberFormat="1" applyFont="1" applyFill="1" applyBorder="1" applyAlignment="1">
      <alignment horizontal="center"/>
    </xf>
    <xf numFmtId="165" fontId="11" fillId="0" borderId="10" xfId="1" applyNumberFormat="1" applyFont="1" applyFill="1" applyBorder="1" applyAlignment="1">
      <alignment horizontal="right"/>
    </xf>
    <xf numFmtId="168" fontId="10" fillId="6" borderId="10" xfId="1" applyNumberFormat="1" applyFont="1" applyFill="1" applyBorder="1" applyAlignment="1">
      <alignment horizontal="left"/>
    </xf>
    <xf numFmtId="168" fontId="11" fillId="6" borderId="10" xfId="1" applyNumberFormat="1" applyFont="1" applyFill="1" applyBorder="1" applyAlignment="1">
      <alignment horizontal="right"/>
    </xf>
    <xf numFmtId="165" fontId="10" fillId="0" borderId="10" xfId="1" applyNumberFormat="1" applyFont="1" applyFill="1" applyBorder="1" applyAlignment="1">
      <alignment horizontal="right"/>
    </xf>
    <xf numFmtId="165" fontId="9" fillId="0" borderId="0" xfId="1" applyNumberFormat="1" applyFont="1" applyFill="1" applyBorder="1" applyAlignment="1">
      <alignment horizontal="center"/>
    </xf>
    <xf numFmtId="14" fontId="3" fillId="0" borderId="9" xfId="1" applyNumberFormat="1" applyFont="1" applyFill="1" applyBorder="1" applyAlignment="1">
      <alignment horizontal="left"/>
    </xf>
    <xf numFmtId="165" fontId="3" fillId="8" borderId="9" xfId="1" applyNumberFormat="1" applyFont="1" applyFill="1" applyBorder="1" applyAlignment="1">
      <alignment horizontal="left"/>
    </xf>
    <xf numFmtId="165" fontId="9" fillId="8" borderId="11" xfId="1" applyNumberFormat="1" applyFont="1" applyFill="1" applyBorder="1" applyAlignment="1">
      <alignment horizontal="center"/>
    </xf>
    <xf numFmtId="165" fontId="3" fillId="9" borderId="10" xfId="1" applyNumberFormat="1" applyFont="1" applyFill="1" applyBorder="1" applyAlignment="1">
      <alignment horizontal="right"/>
    </xf>
    <xf numFmtId="168" fontId="9" fillId="6" borderId="10" xfId="1" applyNumberFormat="1" applyFont="1" applyFill="1" applyBorder="1" applyAlignment="1">
      <alignment horizontal="left"/>
    </xf>
    <xf numFmtId="165" fontId="9" fillId="0" borderId="10" xfId="1" applyNumberFormat="1" applyFont="1" applyFill="1" applyBorder="1" applyAlignment="1">
      <alignment horizontal="right"/>
    </xf>
    <xf numFmtId="0" fontId="13" fillId="0" borderId="0" xfId="0" applyFont="1"/>
    <xf numFmtId="2" fontId="13" fillId="0" borderId="0" xfId="0" applyNumberFormat="1" applyFont="1"/>
    <xf numFmtId="0" fontId="14" fillId="0" borderId="0" xfId="0" applyFont="1"/>
    <xf numFmtId="165" fontId="12" fillId="0" borderId="0" xfId="1" applyNumberFormat="1" applyFont="1" applyFill="1" applyBorder="1" applyAlignment="1">
      <alignment horizontal="right"/>
    </xf>
    <xf numFmtId="14" fontId="12" fillId="0" borderId="0" xfId="0" applyNumberFormat="1" applyFont="1"/>
    <xf numFmtId="0" fontId="12" fillId="0" borderId="0" xfId="0" applyFont="1"/>
    <xf numFmtId="2" fontId="12" fillId="0" borderId="0" xfId="0" applyNumberFormat="1" applyFont="1"/>
    <xf numFmtId="0" fontId="15" fillId="0" borderId="0" xfId="0" applyFont="1" applyAlignment="1">
      <alignment horizontal="left" vertical="center"/>
    </xf>
    <xf numFmtId="164" fontId="12" fillId="0" borderId="0" xfId="0" applyNumberFormat="1" applyFont="1"/>
    <xf numFmtId="2" fontId="14" fillId="0" borderId="16" xfId="0" applyNumberFormat="1" applyFont="1" applyBorder="1"/>
    <xf numFmtId="0" fontId="13" fillId="0" borderId="0" xfId="0" applyFont="1" applyAlignment="1">
      <alignment horizontal="left"/>
    </xf>
    <xf numFmtId="2" fontId="14" fillId="0" borderId="0" xfId="0" applyNumberFormat="1" applyFont="1"/>
    <xf numFmtId="14" fontId="12" fillId="0" borderId="0" xfId="0" applyNumberFormat="1" applyFont="1" applyAlignment="1">
      <alignment horizontal="left"/>
    </xf>
    <xf numFmtId="0" fontId="14" fillId="0" borderId="0" xfId="0" applyFont="1" applyAlignment="1">
      <alignment horizontal="left"/>
    </xf>
    <xf numFmtId="165" fontId="16" fillId="8" borderId="9" xfId="1" applyNumberFormat="1" applyFont="1" applyFill="1" applyBorder="1" applyAlignment="1">
      <alignment horizontal="left"/>
    </xf>
    <xf numFmtId="165" fontId="17" fillId="8" borderId="11" xfId="1" applyNumberFormat="1" applyFont="1" applyFill="1" applyBorder="1" applyAlignment="1">
      <alignment horizontal="center"/>
    </xf>
    <xf numFmtId="165" fontId="16" fillId="8" borderId="10" xfId="1" applyNumberFormat="1" applyFont="1" applyFill="1" applyBorder="1" applyAlignment="1">
      <alignment horizontal="right"/>
    </xf>
    <xf numFmtId="2" fontId="12" fillId="0" borderId="0" xfId="0" applyNumberFormat="1" applyFont="1" applyAlignment="1">
      <alignment horizontal="right"/>
    </xf>
    <xf numFmtId="14" fontId="3" fillId="8" borderId="9" xfId="1" applyNumberFormat="1" applyFont="1" applyFill="1" applyBorder="1" applyAlignment="1">
      <alignment horizontal="left"/>
    </xf>
    <xf numFmtId="167" fontId="18" fillId="3" borderId="17" xfId="0" applyNumberFormat="1" applyFont="1" applyFill="1" applyBorder="1" applyAlignment="1">
      <alignment horizontal="left" vertical="center"/>
    </xf>
    <xf numFmtId="49" fontId="7" fillId="3" borderId="18" xfId="0" applyNumberFormat="1" applyFont="1" applyFill="1" applyBorder="1" applyAlignment="1">
      <alignment horizontal="right" vertical="center"/>
    </xf>
    <xf numFmtId="49" fontId="18" fillId="3" borderId="18" xfId="0" applyNumberFormat="1" applyFont="1" applyFill="1" applyBorder="1" applyAlignment="1">
      <alignment horizontal="right" vertical="center"/>
    </xf>
    <xf numFmtId="167" fontId="7" fillId="3" borderId="18" xfId="0" applyNumberFormat="1" applyFont="1" applyFill="1" applyBorder="1" applyAlignment="1">
      <alignment horizontal="left" vertical="center"/>
    </xf>
    <xf numFmtId="49" fontId="18" fillId="3" borderId="19" xfId="0" applyNumberFormat="1" applyFont="1" applyFill="1" applyBorder="1" applyAlignment="1">
      <alignment horizontal="right" vertical="center"/>
    </xf>
    <xf numFmtId="165" fontId="3" fillId="10" borderId="9" xfId="1" applyNumberFormat="1" applyFont="1" applyFill="1" applyBorder="1" applyAlignment="1">
      <alignment horizontal="left"/>
    </xf>
    <xf numFmtId="165" fontId="9" fillId="10" borderId="11" xfId="1" applyNumberFormat="1" applyFont="1" applyFill="1" applyBorder="1" applyAlignment="1">
      <alignment horizontal="center"/>
    </xf>
    <xf numFmtId="165" fontId="3" fillId="10" borderId="10" xfId="1" applyNumberFormat="1" applyFont="1" applyFill="1" applyBorder="1" applyAlignment="1">
      <alignment horizontal="right"/>
    </xf>
    <xf numFmtId="14" fontId="3" fillId="10" borderId="9" xfId="1" applyNumberFormat="1" applyFont="1" applyFill="1" applyBorder="1" applyAlignment="1">
      <alignment horizontal="left"/>
    </xf>
    <xf numFmtId="14" fontId="16" fillId="10" borderId="9" xfId="1" applyNumberFormat="1" applyFont="1" applyFill="1" applyBorder="1" applyAlignment="1">
      <alignment horizontal="left"/>
    </xf>
    <xf numFmtId="165" fontId="16" fillId="10" borderId="9" xfId="1" applyNumberFormat="1" applyFont="1" applyFill="1" applyBorder="1" applyAlignment="1">
      <alignment horizontal="left"/>
    </xf>
    <xf numFmtId="165" fontId="17" fillId="10" borderId="11" xfId="1" applyNumberFormat="1" applyFont="1" applyFill="1" applyBorder="1" applyAlignment="1">
      <alignment horizontal="center"/>
    </xf>
    <xf numFmtId="168" fontId="17" fillId="11" borderId="10" xfId="1" applyNumberFormat="1" applyFont="1" applyFill="1" applyBorder="1" applyAlignment="1">
      <alignment horizontal="left"/>
    </xf>
    <xf numFmtId="166" fontId="14" fillId="0" borderId="2" xfId="1" applyFont="1" applyFill="1" applyBorder="1" applyAlignment="1"/>
    <xf numFmtId="166" fontId="14" fillId="0" borderId="3" xfId="1" applyFont="1" applyFill="1" applyBorder="1" applyAlignment="1"/>
    <xf numFmtId="166" fontId="14" fillId="0" borderId="4" xfId="1" applyFont="1" applyFill="1" applyBorder="1" applyAlignment="1"/>
    <xf numFmtId="166" fontId="13" fillId="0" borderId="0" xfId="1" applyFont="1" applyFill="1" applyAlignment="1">
      <alignment horizontal="left"/>
    </xf>
    <xf numFmtId="2" fontId="13" fillId="0" borderId="0" xfId="1" applyNumberFormat="1" applyFont="1" applyFill="1" applyAlignment="1"/>
    <xf numFmtId="166" fontId="13" fillId="0" borderId="12" xfId="1" applyFont="1" applyFill="1" applyBorder="1" applyAlignment="1">
      <alignment horizontal="left"/>
    </xf>
    <xf numFmtId="2" fontId="13" fillId="0" borderId="13" xfId="1" applyNumberFormat="1" applyFont="1" applyFill="1" applyBorder="1" applyAlignment="1"/>
    <xf numFmtId="2" fontId="13" fillId="0" borderId="10" xfId="1" applyNumberFormat="1" applyFont="1" applyFill="1" applyBorder="1" applyAlignment="1"/>
    <xf numFmtId="166" fontId="13" fillId="0" borderId="14" xfId="1" applyFont="1" applyFill="1" applyBorder="1" applyAlignment="1">
      <alignment horizontal="left"/>
    </xf>
    <xf numFmtId="166" fontId="13" fillId="0" borderId="15" xfId="1" applyFont="1" applyFill="1" applyBorder="1" applyAlignment="1">
      <alignment horizontal="left"/>
    </xf>
    <xf numFmtId="165" fontId="3" fillId="8" borderId="10" xfId="1" applyNumberFormat="1" applyFont="1" applyFill="1" applyBorder="1" applyAlignment="1">
      <alignment horizontal="right"/>
    </xf>
    <xf numFmtId="14" fontId="19" fillId="0" borderId="0" xfId="0" applyNumberFormat="1" applyFont="1" applyAlignment="1">
      <alignment horizontal="left"/>
    </xf>
    <xf numFmtId="0" fontId="19" fillId="0" borderId="0" xfId="0" applyFont="1"/>
    <xf numFmtId="2" fontId="19" fillId="0" borderId="0" xfId="0" applyNumberFormat="1" applyFont="1"/>
    <xf numFmtId="14" fontId="19" fillId="0" borderId="0" xfId="0" applyNumberFormat="1" applyFont="1" applyFill="1" applyAlignment="1">
      <alignment horizontal="left"/>
    </xf>
    <xf numFmtId="0" fontId="19" fillId="0" borderId="0" xfId="0" applyFont="1" applyFill="1"/>
    <xf numFmtId="2" fontId="19" fillId="0" borderId="0" xfId="0" applyNumberFormat="1" applyFont="1" applyFill="1"/>
    <xf numFmtId="0" fontId="19" fillId="0" borderId="0" xfId="0" applyFont="1" applyAlignment="1">
      <alignment horizontal="left"/>
    </xf>
    <xf numFmtId="165" fontId="3" fillId="12" borderId="9" xfId="1" applyNumberFormat="1" applyFont="1" applyFill="1" applyBorder="1" applyAlignment="1">
      <alignment horizontal="left"/>
    </xf>
    <xf numFmtId="165" fontId="9" fillId="12" borderId="11" xfId="1" applyNumberFormat="1" applyFont="1" applyFill="1" applyBorder="1" applyAlignment="1">
      <alignment horizontal="center"/>
    </xf>
    <xf numFmtId="165" fontId="3" fillId="12" borderId="10" xfId="1" applyNumberFormat="1" applyFont="1" applyFill="1" applyBorder="1" applyAlignment="1">
      <alignment horizontal="right"/>
    </xf>
    <xf numFmtId="0" fontId="14" fillId="13" borderId="0" xfId="0" applyFont="1" applyFill="1" applyAlignment="1">
      <alignment horizontal="left"/>
    </xf>
    <xf numFmtId="0" fontId="13" fillId="13" borderId="0" xfId="0" applyFont="1" applyFill="1"/>
    <xf numFmtId="166" fontId="20" fillId="0" borderId="1" xfId="1" applyFont="1" applyFill="1" applyBorder="1" applyAlignment="1"/>
    <xf numFmtId="166" fontId="20" fillId="0" borderId="2" xfId="1" applyFont="1" applyFill="1" applyBorder="1" applyAlignment="1"/>
    <xf numFmtId="0" fontId="21" fillId="0" borderId="2" xfId="0" applyFont="1" applyBorder="1"/>
    <xf numFmtId="166" fontId="20" fillId="0" borderId="2" xfId="1" applyFont="1" applyFill="1" applyBorder="1" applyAlignment="1">
      <alignment horizontal="right"/>
    </xf>
    <xf numFmtId="49" fontId="20" fillId="0" borderId="4" xfId="1" applyNumberFormat="1" applyFont="1" applyFill="1" applyBorder="1" applyAlignment="1">
      <alignment horizontal="center"/>
    </xf>
    <xf numFmtId="169" fontId="20" fillId="0" borderId="4" xfId="1" applyNumberFormat="1" applyFont="1" applyFill="1" applyBorder="1" applyAlignment="1">
      <alignment horizontal="center"/>
    </xf>
    <xf numFmtId="165" fontId="11" fillId="10" borderId="11" xfId="1" applyNumberFormat="1" applyFont="1" applyFill="1" applyBorder="1" applyAlignment="1">
      <alignment horizontal="center"/>
    </xf>
    <xf numFmtId="0" fontId="14" fillId="14" borderId="0" xfId="0" applyFont="1" applyFill="1" applyAlignment="1">
      <alignment horizontal="left"/>
    </xf>
    <xf numFmtId="0" fontId="13" fillId="14" borderId="0" xfId="0" applyFont="1" applyFill="1"/>
    <xf numFmtId="2" fontId="13" fillId="14" borderId="13" xfId="1" applyNumberFormat="1" applyFont="1" applyFill="1" applyBorder="1" applyAlignment="1"/>
    <xf numFmtId="2" fontId="13" fillId="14" borderId="10" xfId="1" applyNumberFormat="1" applyFont="1" applyFill="1" applyBorder="1" applyAlignment="1"/>
    <xf numFmtId="14" fontId="12" fillId="0" borderId="0" xfId="0" applyNumberFormat="1" applyFont="1" applyFill="1"/>
    <xf numFmtId="0" fontId="12" fillId="0" borderId="0" xfId="0" applyFont="1" applyFill="1"/>
    <xf numFmtId="2" fontId="12" fillId="0" borderId="0" xfId="0" applyNumberFormat="1" applyFont="1" applyFill="1"/>
    <xf numFmtId="0" fontId="22" fillId="0" borderId="0" xfId="0" applyFont="1"/>
    <xf numFmtId="0" fontId="23" fillId="0" borderId="0" xfId="0" applyFont="1"/>
    <xf numFmtId="2" fontId="14" fillId="0" borderId="0" xfId="0" applyNumberFormat="1" applyFont="1" applyBorder="1"/>
    <xf numFmtId="167" fontId="26" fillId="3" borderId="1" xfId="0" applyNumberFormat="1" applyFont="1" applyFill="1" applyBorder="1" applyAlignment="1">
      <alignment horizontal="left"/>
    </xf>
    <xf numFmtId="49" fontId="27" fillId="3" borderId="1" xfId="0" applyNumberFormat="1" applyFont="1" applyFill="1" applyBorder="1" applyAlignment="1"/>
    <xf numFmtId="167" fontId="27" fillId="3" borderId="2" xfId="0" applyNumberFormat="1" applyFont="1" applyFill="1" applyBorder="1" applyAlignment="1"/>
    <xf numFmtId="167" fontId="27" fillId="3" borderId="3" xfId="0" applyNumberFormat="1" applyFont="1" applyFill="1" applyBorder="1" applyAlignment="1">
      <alignment horizontal="center"/>
    </xf>
    <xf numFmtId="166" fontId="13" fillId="0" borderId="4" xfId="1" applyFont="1" applyFill="1" applyBorder="1" applyAlignment="1"/>
    <xf numFmtId="166" fontId="14" fillId="3" borderId="5" xfId="1" applyFont="1" applyFill="1" applyBorder="1" applyAlignment="1">
      <alignment vertical="center"/>
    </xf>
    <xf numFmtId="166" fontId="14" fillId="2" borderId="6" xfId="1" applyFont="1" applyFill="1" applyBorder="1" applyAlignment="1">
      <alignment vertical="center"/>
    </xf>
    <xf numFmtId="166" fontId="14" fillId="4" borderId="6" xfId="1" applyFont="1" applyFill="1" applyBorder="1" applyAlignment="1">
      <alignment vertical="center"/>
    </xf>
    <xf numFmtId="166" fontId="14" fillId="5" borderId="6" xfId="1" applyFont="1" applyFill="1" applyBorder="1" applyAlignment="1">
      <alignment vertical="center"/>
    </xf>
    <xf numFmtId="166" fontId="14" fillId="3" borderId="7" xfId="1" applyFont="1" applyFill="1" applyBorder="1" applyAlignment="1">
      <alignment horizontal="center" vertical="center"/>
    </xf>
    <xf numFmtId="166" fontId="14" fillId="3" borderId="8" xfId="1" applyFont="1" applyFill="1" applyBorder="1" applyAlignment="1">
      <alignment horizontal="center" vertical="center"/>
    </xf>
    <xf numFmtId="166" fontId="13" fillId="0" borderId="0" xfId="1" applyFont="1" applyFill="1" applyAlignment="1"/>
    <xf numFmtId="164" fontId="13" fillId="0" borderId="9" xfId="1" applyNumberFormat="1" applyFont="1" applyFill="1" applyBorder="1" applyAlignment="1">
      <alignment horizontal="left"/>
    </xf>
    <xf numFmtId="165" fontId="13" fillId="0" borderId="9" xfId="1" applyNumberFormat="1" applyFont="1" applyFill="1" applyBorder="1" applyAlignment="1">
      <alignment horizontal="left"/>
    </xf>
    <xf numFmtId="165" fontId="14" fillId="0" borderId="11" xfId="1" applyNumberFormat="1" applyFont="1" applyFill="1" applyBorder="1" applyAlignment="1">
      <alignment horizontal="center"/>
    </xf>
    <xf numFmtId="165" fontId="13" fillId="0" borderId="10" xfId="1" applyNumberFormat="1" applyFont="1" applyFill="1" applyBorder="1" applyAlignment="1">
      <alignment horizontal="right"/>
    </xf>
    <xf numFmtId="14" fontId="13" fillId="0" borderId="9" xfId="1" applyNumberFormat="1" applyFont="1" applyFill="1" applyBorder="1" applyAlignment="1">
      <alignment horizontal="left"/>
    </xf>
    <xf numFmtId="168" fontId="13" fillId="6" borderId="10" xfId="1" applyNumberFormat="1" applyFont="1" applyFill="1" applyBorder="1" applyAlignment="1">
      <alignment horizontal="left"/>
    </xf>
    <xf numFmtId="165" fontId="13" fillId="12" borderId="9" xfId="1" applyNumberFormat="1" applyFont="1" applyFill="1" applyBorder="1" applyAlignment="1">
      <alignment horizontal="left"/>
    </xf>
    <xf numFmtId="165" fontId="14" fillId="12" borderId="11" xfId="1" applyNumberFormat="1" applyFont="1" applyFill="1" applyBorder="1" applyAlignment="1">
      <alignment horizontal="center"/>
    </xf>
    <xf numFmtId="165" fontId="13" fillId="12" borderId="10" xfId="1" applyNumberFormat="1" applyFont="1" applyFill="1" applyBorder="1" applyAlignment="1">
      <alignment horizontal="right"/>
    </xf>
    <xf numFmtId="166" fontId="13" fillId="0" borderId="12" xfId="1" applyFont="1" applyFill="1" applyBorder="1" applyAlignment="1"/>
    <xf numFmtId="166" fontId="13" fillId="0" borderId="14" xfId="1" applyFont="1" applyFill="1" applyBorder="1" applyAlignment="1"/>
    <xf numFmtId="166" fontId="13" fillId="0" borderId="15" xfId="1" applyFont="1" applyFill="1" applyBorder="1" applyAlignment="1"/>
    <xf numFmtId="165" fontId="12" fillId="0" borderId="9" xfId="1" applyNumberFormat="1" applyFont="1" applyFill="1" applyBorder="1" applyAlignment="1">
      <alignment horizontal="left"/>
    </xf>
    <xf numFmtId="165" fontId="13" fillId="6" borderId="9" xfId="1" applyNumberFormat="1" applyFont="1" applyFill="1" applyBorder="1" applyAlignment="1">
      <alignment horizontal="left"/>
    </xf>
    <xf numFmtId="165" fontId="14" fillId="6" borderId="11" xfId="1" applyNumberFormat="1" applyFont="1" applyFill="1" applyBorder="1" applyAlignment="1">
      <alignment horizontal="center"/>
    </xf>
    <xf numFmtId="165" fontId="13" fillId="6" borderId="10" xfId="1" applyNumberFormat="1" applyFont="1" applyFill="1" applyBorder="1" applyAlignment="1">
      <alignment horizontal="right"/>
    </xf>
    <xf numFmtId="165" fontId="13" fillId="7" borderId="9" xfId="1" applyNumberFormat="1" applyFont="1" applyFill="1" applyBorder="1" applyAlignment="1">
      <alignment horizontal="left"/>
    </xf>
    <xf numFmtId="165" fontId="14" fillId="7" borderId="11" xfId="1" applyNumberFormat="1" applyFont="1" applyFill="1" applyBorder="1" applyAlignment="1">
      <alignment horizontal="center"/>
    </xf>
    <xf numFmtId="165" fontId="13" fillId="7" borderId="10" xfId="1" applyNumberFormat="1" applyFont="1" applyFill="1" applyBorder="1" applyAlignment="1">
      <alignment horizontal="right"/>
    </xf>
    <xf numFmtId="165" fontId="2" fillId="8" borderId="9" xfId="1" applyNumberFormat="1" applyFont="1" applyFill="1" applyBorder="1" applyAlignment="1">
      <alignment horizontal="left"/>
    </xf>
    <xf numFmtId="165" fontId="25" fillId="8" borderId="11" xfId="1" applyNumberFormat="1" applyFont="1" applyFill="1" applyBorder="1" applyAlignment="1">
      <alignment horizontal="center"/>
    </xf>
    <xf numFmtId="165" fontId="2" fillId="8" borderId="10" xfId="1" applyNumberFormat="1" applyFont="1" applyFill="1" applyBorder="1" applyAlignment="1">
      <alignment horizontal="right"/>
    </xf>
    <xf numFmtId="165" fontId="28" fillId="0" borderId="10" xfId="1" applyNumberFormat="1" applyFont="1" applyFill="1" applyBorder="1" applyAlignment="1">
      <alignment horizontal="right"/>
    </xf>
    <xf numFmtId="166" fontId="27" fillId="0" borderId="1" xfId="1" applyFont="1" applyFill="1" applyBorder="1" applyAlignment="1"/>
    <xf numFmtId="166" fontId="27" fillId="0" borderId="2" xfId="1" applyFont="1" applyFill="1" applyBorder="1" applyAlignment="1"/>
    <xf numFmtId="0" fontId="13" fillId="0" borderId="2" xfId="0" applyFont="1" applyBorder="1"/>
    <xf numFmtId="166" fontId="27" fillId="0" borderId="2" xfId="1" applyFont="1" applyFill="1" applyBorder="1" applyAlignment="1">
      <alignment horizontal="right"/>
    </xf>
    <xf numFmtId="49" fontId="14" fillId="0" borderId="4" xfId="1" applyNumberFormat="1" applyFont="1" applyFill="1" applyBorder="1" applyAlignment="1">
      <alignment horizontal="center"/>
    </xf>
    <xf numFmtId="169" fontId="14" fillId="0" borderId="4" xfId="1" applyNumberFormat="1" applyFont="1" applyFill="1" applyBorder="1" applyAlignment="1">
      <alignment horizontal="center"/>
    </xf>
    <xf numFmtId="166" fontId="14" fillId="0" borderId="0" xfId="1" applyFont="1" applyFill="1" applyAlignment="1">
      <alignment horizontal="center"/>
    </xf>
    <xf numFmtId="14" fontId="13" fillId="0" borderId="0" xfId="1" applyNumberFormat="1" applyFont="1" applyFill="1" applyBorder="1" applyAlignment="1">
      <alignment horizontal="left"/>
    </xf>
    <xf numFmtId="49" fontId="13" fillId="0" borderId="0" xfId="1" applyNumberFormat="1" applyFont="1" applyFill="1" applyBorder="1" applyAlignment="1">
      <alignment horizontal="center"/>
    </xf>
    <xf numFmtId="165" fontId="13" fillId="8" borderId="10" xfId="1" applyNumberFormat="1" applyFont="1" applyFill="1" applyBorder="1" applyAlignment="1">
      <alignment horizontal="right"/>
    </xf>
    <xf numFmtId="165" fontId="14" fillId="8" borderId="11" xfId="1" applyNumberFormat="1" applyFont="1" applyFill="1" applyBorder="1" applyAlignment="1">
      <alignment horizontal="center"/>
    </xf>
    <xf numFmtId="2" fontId="12" fillId="0" borderId="0" xfId="0" applyNumberFormat="1" applyFont="1" applyAlignment="1">
      <alignment horizontal="center"/>
    </xf>
    <xf numFmtId="0" fontId="14" fillId="0" borderId="16" xfId="0" applyFont="1" applyBorder="1" applyAlignment="1">
      <alignment horizontal="center"/>
    </xf>
    <xf numFmtId="9" fontId="14" fillId="0" borderId="3" xfId="6" applyNumberFormat="1" applyFont="1" applyFill="1" applyBorder="1" applyAlignment="1">
      <alignment horizontal="center"/>
    </xf>
    <xf numFmtId="166" fontId="3" fillId="0" borderId="0" xfId="1" applyFont="1" applyFill="1" applyAlignment="1">
      <alignment horizontal="center"/>
    </xf>
    <xf numFmtId="14" fontId="13" fillId="8" borderId="9" xfId="1" applyNumberFormat="1" applyFont="1" applyFill="1" applyBorder="1" applyAlignment="1">
      <alignment horizontal="left"/>
    </xf>
    <xf numFmtId="165" fontId="13" fillId="8" borderId="9" xfId="1" applyNumberFormat="1" applyFont="1" applyFill="1" applyBorder="1" applyAlignment="1">
      <alignment horizontal="left"/>
    </xf>
    <xf numFmtId="165" fontId="3" fillId="15" borderId="9" xfId="1" applyNumberFormat="1" applyFont="1" applyFill="1" applyBorder="1" applyAlignment="1">
      <alignment horizontal="left"/>
    </xf>
    <xf numFmtId="165" fontId="9" fillId="15" borderId="11" xfId="1" applyNumberFormat="1" applyFont="1" applyFill="1" applyBorder="1" applyAlignment="1">
      <alignment horizontal="center"/>
    </xf>
    <xf numFmtId="165" fontId="3" fillId="15" borderId="10" xfId="1" applyNumberFormat="1" applyFont="1" applyFill="1" applyBorder="1" applyAlignment="1">
      <alignment horizontal="right"/>
    </xf>
    <xf numFmtId="14" fontId="3" fillId="0" borderId="0" xfId="1" applyNumberFormat="1" applyFont="1" applyFill="1" applyBorder="1" applyAlignment="1">
      <alignment horizontal="left"/>
    </xf>
    <xf numFmtId="166" fontId="9" fillId="0" borderId="0" xfId="1" applyFont="1" applyFill="1" applyAlignment="1"/>
    <xf numFmtId="166" fontId="9" fillId="0" borderId="0" xfId="1" applyFont="1" applyFill="1" applyAlignment="1">
      <alignment horizontal="center"/>
    </xf>
    <xf numFmtId="165" fontId="9" fillId="8" borderId="10" xfId="1" applyNumberFormat="1" applyFont="1" applyFill="1" applyBorder="1" applyAlignment="1">
      <alignment horizontal="right"/>
    </xf>
    <xf numFmtId="166" fontId="3" fillId="0" borderId="20" xfId="1" applyFont="1" applyFill="1" applyBorder="1" applyAlignment="1"/>
    <xf numFmtId="2" fontId="1" fillId="0" borderId="10" xfId="1" applyNumberFormat="1" applyFont="1" applyFill="1" applyBorder="1" applyAlignment="1"/>
    <xf numFmtId="164" fontId="12" fillId="0" borderId="21" xfId="0" applyNumberFormat="1" applyFont="1" applyBorder="1"/>
    <xf numFmtId="0" fontId="13" fillId="0" borderId="21" xfId="0" applyFont="1" applyBorder="1"/>
    <xf numFmtId="0" fontId="23" fillId="0" borderId="21" xfId="0" applyFont="1" applyBorder="1"/>
    <xf numFmtId="14" fontId="12" fillId="0" borderId="20" xfId="0" applyNumberFormat="1" applyFont="1" applyBorder="1"/>
    <xf numFmtId="0" fontId="12" fillId="0" borderId="20" xfId="0" applyFont="1" applyBorder="1"/>
    <xf numFmtId="0" fontId="23" fillId="0" borderId="20" xfId="0" applyFont="1" applyBorder="1"/>
    <xf numFmtId="164" fontId="12" fillId="0" borderId="20" xfId="0" applyNumberFormat="1" applyFont="1" applyBorder="1"/>
    <xf numFmtId="0" fontId="0" fillId="0" borderId="20" xfId="0" applyBorder="1"/>
    <xf numFmtId="2" fontId="12" fillId="0" borderId="20" xfId="0" applyNumberFormat="1" applyFont="1" applyBorder="1"/>
    <xf numFmtId="14" fontId="12" fillId="0" borderId="0" xfId="0" applyNumberFormat="1" applyFont="1" applyAlignment="1">
      <alignment horizontal="right"/>
    </xf>
    <xf numFmtId="2" fontId="19" fillId="0" borderId="10" xfId="1" applyNumberFormat="1" applyFont="1" applyFill="1" applyBorder="1" applyAlignment="1"/>
    <xf numFmtId="166" fontId="29" fillId="0" borderId="2" xfId="1" applyFont="1" applyFill="1" applyBorder="1" applyAlignment="1"/>
    <xf numFmtId="166" fontId="29" fillId="0" borderId="3" xfId="1" applyFont="1" applyFill="1" applyBorder="1" applyAlignment="1"/>
    <xf numFmtId="2" fontId="30" fillId="0" borderId="0" xfId="1" applyNumberFormat="1" applyFont="1" applyFill="1" applyAlignment="1"/>
    <xf numFmtId="2" fontId="30" fillId="0" borderId="13" xfId="1" applyNumberFormat="1" applyFont="1" applyFill="1" applyBorder="1" applyAlignment="1"/>
    <xf numFmtId="2" fontId="30" fillId="0" borderId="10" xfId="1" applyNumberFormat="1" applyFont="1" applyFill="1" applyBorder="1" applyAlignment="1"/>
    <xf numFmtId="165" fontId="3" fillId="0" borderId="10" xfId="1" applyNumberFormat="1" applyFont="1" applyFill="1" applyBorder="1" applyAlignment="1">
      <alignment horizontal="left"/>
    </xf>
    <xf numFmtId="166" fontId="14" fillId="0" borderId="4" xfId="1" applyFont="1" applyFill="1" applyBorder="1" applyAlignment="1">
      <alignment horizontal="left"/>
    </xf>
    <xf numFmtId="167" fontId="32" fillId="3" borderId="2" xfId="0" applyNumberFormat="1" applyFont="1" applyFill="1" applyBorder="1" applyAlignment="1"/>
    <xf numFmtId="166" fontId="17" fillId="5" borderId="6" xfId="1" applyFont="1" applyFill="1" applyBorder="1" applyAlignment="1">
      <alignment vertical="center"/>
    </xf>
    <xf numFmtId="165" fontId="16" fillId="0" borderId="9" xfId="1" applyNumberFormat="1" applyFont="1" applyFill="1" applyBorder="1" applyAlignment="1">
      <alignment horizontal="left"/>
    </xf>
    <xf numFmtId="165" fontId="16" fillId="12" borderId="9" xfId="1" applyNumberFormat="1" applyFont="1" applyFill="1" applyBorder="1" applyAlignment="1">
      <alignment horizontal="left"/>
    </xf>
    <xf numFmtId="165" fontId="16" fillId="15" borderId="9" xfId="1" applyNumberFormat="1" applyFont="1" applyFill="1" applyBorder="1" applyAlignment="1">
      <alignment horizontal="left"/>
    </xf>
    <xf numFmtId="166" fontId="33" fillId="0" borderId="2" xfId="1" applyFont="1" applyFill="1" applyBorder="1" applyAlignment="1">
      <alignment horizontal="right"/>
    </xf>
    <xf numFmtId="0" fontId="31" fillId="0" borderId="0" xfId="0" applyFont="1"/>
  </cellXfs>
  <cellStyles count="7">
    <cellStyle name="Excel Built-in Normal" xfId="1" xr:uid="{00000000-0005-0000-0000-000000000000}"/>
    <cellStyle name="Heading" xfId="2" xr:uid="{00000000-0005-0000-0000-000001000000}"/>
    <cellStyle name="Heading1" xfId="3" xr:uid="{00000000-0005-0000-0000-000002000000}"/>
    <cellStyle name="Normal" xfId="0" builtinId="0" customBuiltin="1"/>
    <cellStyle name="Pourcentage" xfId="6" builtinId="5"/>
    <cellStyle name="Result" xfId="4" xr:uid="{00000000-0005-0000-0000-000005000000}"/>
    <cellStyle name="Result2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O41"/>
  <sheetViews>
    <sheetView workbookViewId="0">
      <pane xSplit="5" topLeftCell="BQ1" activePane="topRight" state="frozen"/>
      <selection pane="topRight" activeCell="BW15" sqref="BW15"/>
    </sheetView>
  </sheetViews>
  <sheetFormatPr baseColWidth="10" defaultRowHeight="15" x14ac:dyDescent="0.25"/>
  <cols>
    <col min="1" max="1" width="10.5" customWidth="1"/>
    <col min="2" max="4" width="7.5" customWidth="1"/>
    <col min="5" max="5" width="11" style="126" customWidth="1"/>
    <col min="6" max="11" width="11" customWidth="1"/>
    <col min="12" max="1003" width="11" style="5" customWidth="1"/>
    <col min="1004" max="1004" width="11" customWidth="1"/>
  </cols>
  <sheetData>
    <row r="1" spans="1:77" ht="30.75" customHeight="1" thickBot="1" x14ac:dyDescent="0.3">
      <c r="A1" s="64" t="s">
        <v>97</v>
      </c>
      <c r="F1" s="1" t="s">
        <v>1</v>
      </c>
      <c r="G1" s="2" t="s">
        <v>2</v>
      </c>
      <c r="H1" s="3"/>
      <c r="I1" s="3"/>
      <c r="J1" s="4"/>
      <c r="K1" s="4"/>
      <c r="L1" s="1" t="s">
        <v>1</v>
      </c>
      <c r="M1" s="2" t="s">
        <v>3</v>
      </c>
      <c r="N1" s="3"/>
      <c r="O1" s="3"/>
      <c r="P1" s="4"/>
      <c r="Q1" s="4"/>
      <c r="R1" s="1" t="s">
        <v>1</v>
      </c>
      <c r="S1" s="2" t="s">
        <v>4</v>
      </c>
      <c r="T1" s="3"/>
      <c r="U1" s="3"/>
      <c r="V1" s="4"/>
      <c r="W1" s="4"/>
      <c r="X1" s="1" t="s">
        <v>1</v>
      </c>
      <c r="Y1" s="2" t="s">
        <v>5</v>
      </c>
      <c r="Z1" s="3"/>
      <c r="AA1" s="3"/>
      <c r="AB1" s="4"/>
      <c r="AC1" s="4"/>
      <c r="AD1" s="1" t="s">
        <v>1</v>
      </c>
      <c r="AE1" s="2" t="s">
        <v>6</v>
      </c>
      <c r="AF1" s="3"/>
      <c r="AG1" s="3"/>
      <c r="AH1" s="4"/>
      <c r="AI1" s="4"/>
      <c r="AJ1" s="1" t="s">
        <v>1</v>
      </c>
      <c r="AK1" s="2" t="s">
        <v>65</v>
      </c>
      <c r="AL1" s="3"/>
      <c r="AM1" s="3"/>
      <c r="AN1" s="4"/>
      <c r="AO1" s="4"/>
      <c r="AP1" s="1" t="s">
        <v>1</v>
      </c>
      <c r="AQ1" s="2" t="s">
        <v>77</v>
      </c>
      <c r="AR1" s="3"/>
      <c r="AS1" s="3"/>
      <c r="AT1" s="4"/>
      <c r="AU1" s="4"/>
      <c r="AV1" s="1" t="s">
        <v>1</v>
      </c>
      <c r="AW1" s="2" t="s">
        <v>108</v>
      </c>
      <c r="AX1" s="3"/>
      <c r="AY1" s="3"/>
      <c r="AZ1" s="4"/>
      <c r="BA1" s="4"/>
      <c r="BB1" s="1" t="s">
        <v>1</v>
      </c>
      <c r="BC1" s="2" t="s">
        <v>116</v>
      </c>
      <c r="BD1" s="3"/>
      <c r="BE1" s="3"/>
      <c r="BF1" s="4"/>
      <c r="BG1" s="4"/>
      <c r="BH1" s="1" t="s">
        <v>1</v>
      </c>
      <c r="BI1" s="2" t="s">
        <v>131</v>
      </c>
      <c r="BJ1" s="3"/>
      <c r="BK1" s="3"/>
      <c r="BL1" s="4"/>
      <c r="BM1" s="4"/>
      <c r="BN1" s="1" t="s">
        <v>1</v>
      </c>
      <c r="BO1" s="2" t="s">
        <v>146</v>
      </c>
      <c r="BP1" s="3"/>
      <c r="BQ1" s="3"/>
      <c r="BR1" s="4"/>
      <c r="BS1" s="4"/>
      <c r="BT1" s="1" t="s">
        <v>1</v>
      </c>
      <c r="BU1" s="2" t="s">
        <v>162</v>
      </c>
      <c r="BV1" s="3"/>
      <c r="BW1" s="3"/>
      <c r="BX1" s="4"/>
      <c r="BY1" s="4"/>
    </row>
    <row r="2" spans="1:77" ht="15.75" thickBot="1" x14ac:dyDescent="0.3">
      <c r="A2" s="6"/>
      <c r="B2" s="201" t="s">
        <v>7</v>
      </c>
      <c r="C2" s="202" t="s">
        <v>8</v>
      </c>
      <c r="D2" s="9" t="s">
        <v>9</v>
      </c>
      <c r="F2" s="10" t="s">
        <v>10</v>
      </c>
      <c r="G2" s="11" t="s">
        <v>11</v>
      </c>
      <c r="H2" s="12" t="s">
        <v>12</v>
      </c>
      <c r="I2" s="13" t="s">
        <v>13</v>
      </c>
      <c r="J2" s="14" t="s">
        <v>14</v>
      </c>
      <c r="K2" s="15" t="s">
        <v>15</v>
      </c>
      <c r="L2" s="10" t="s">
        <v>10</v>
      </c>
      <c r="M2" s="11" t="s">
        <v>11</v>
      </c>
      <c r="N2" s="12" t="s">
        <v>12</v>
      </c>
      <c r="O2" s="13" t="s">
        <v>13</v>
      </c>
      <c r="P2" s="14" t="s">
        <v>14</v>
      </c>
      <c r="Q2" s="15" t="s">
        <v>15</v>
      </c>
      <c r="R2" s="10" t="s">
        <v>10</v>
      </c>
      <c r="S2" s="11" t="s">
        <v>11</v>
      </c>
      <c r="T2" s="12" t="s">
        <v>12</v>
      </c>
      <c r="U2" s="13" t="s">
        <v>13</v>
      </c>
      <c r="V2" s="14" t="s">
        <v>14</v>
      </c>
      <c r="W2" s="15" t="s">
        <v>15</v>
      </c>
      <c r="X2" s="10" t="s">
        <v>10</v>
      </c>
      <c r="Y2" s="11" t="s">
        <v>11</v>
      </c>
      <c r="Z2" s="12" t="s">
        <v>12</v>
      </c>
      <c r="AA2" s="13" t="s">
        <v>13</v>
      </c>
      <c r="AB2" s="14" t="s">
        <v>14</v>
      </c>
      <c r="AC2" s="15" t="s">
        <v>15</v>
      </c>
      <c r="AD2" s="10" t="s">
        <v>10</v>
      </c>
      <c r="AE2" s="11" t="s">
        <v>11</v>
      </c>
      <c r="AF2" s="12" t="s">
        <v>12</v>
      </c>
      <c r="AG2" s="13" t="s">
        <v>13</v>
      </c>
      <c r="AH2" s="14" t="s">
        <v>14</v>
      </c>
      <c r="AI2" s="15" t="s">
        <v>15</v>
      </c>
      <c r="AJ2" s="10" t="s">
        <v>10</v>
      </c>
      <c r="AK2" s="11" t="s">
        <v>11</v>
      </c>
      <c r="AL2" s="12" t="s">
        <v>12</v>
      </c>
      <c r="AM2" s="13" t="s">
        <v>13</v>
      </c>
      <c r="AN2" s="14" t="s">
        <v>14</v>
      </c>
      <c r="AO2" s="15" t="s">
        <v>15</v>
      </c>
      <c r="AP2" s="10" t="s">
        <v>10</v>
      </c>
      <c r="AQ2" s="11" t="s">
        <v>11</v>
      </c>
      <c r="AR2" s="12" t="s">
        <v>12</v>
      </c>
      <c r="AS2" s="13" t="s">
        <v>13</v>
      </c>
      <c r="AT2" s="14" t="s">
        <v>14</v>
      </c>
      <c r="AU2" s="15" t="s">
        <v>15</v>
      </c>
      <c r="AV2" s="10" t="s">
        <v>10</v>
      </c>
      <c r="AW2" s="11" t="s">
        <v>11</v>
      </c>
      <c r="AX2" s="12" t="s">
        <v>12</v>
      </c>
      <c r="AY2" s="13" t="s">
        <v>13</v>
      </c>
      <c r="AZ2" s="14" t="s">
        <v>14</v>
      </c>
      <c r="BA2" s="15" t="s">
        <v>15</v>
      </c>
      <c r="BB2" s="10" t="s">
        <v>10</v>
      </c>
      <c r="BC2" s="11" t="s">
        <v>11</v>
      </c>
      <c r="BD2" s="12" t="s">
        <v>12</v>
      </c>
      <c r="BE2" s="13" t="s">
        <v>13</v>
      </c>
      <c r="BF2" s="14" t="s">
        <v>14</v>
      </c>
      <c r="BG2" s="15" t="s">
        <v>15</v>
      </c>
      <c r="BH2" s="10" t="s">
        <v>10</v>
      </c>
      <c r="BI2" s="11" t="s">
        <v>11</v>
      </c>
      <c r="BJ2" s="12" t="s">
        <v>12</v>
      </c>
      <c r="BK2" s="13" t="s">
        <v>13</v>
      </c>
      <c r="BL2" s="14" t="s">
        <v>14</v>
      </c>
      <c r="BM2" s="15" t="s">
        <v>15</v>
      </c>
      <c r="BN2" s="10" t="s">
        <v>10</v>
      </c>
      <c r="BO2" s="11" t="s">
        <v>11</v>
      </c>
      <c r="BP2" s="12" t="s">
        <v>12</v>
      </c>
      <c r="BQ2" s="13" t="s">
        <v>13</v>
      </c>
      <c r="BR2" s="14" t="s">
        <v>14</v>
      </c>
      <c r="BS2" s="15" t="s">
        <v>15</v>
      </c>
      <c r="BT2" s="10" t="s">
        <v>10</v>
      </c>
      <c r="BU2" s="11" t="s">
        <v>11</v>
      </c>
      <c r="BV2" s="12" t="s">
        <v>12</v>
      </c>
      <c r="BW2" s="13" t="s">
        <v>13</v>
      </c>
      <c r="BX2" s="14" t="s">
        <v>14</v>
      </c>
      <c r="BY2" s="15" t="s">
        <v>15</v>
      </c>
    </row>
    <row r="3" spans="1:77" x14ac:dyDescent="0.25">
      <c r="A3" s="5" t="s">
        <v>16</v>
      </c>
      <c r="B3" s="203"/>
      <c r="C3" s="203"/>
      <c r="D3" s="16">
        <v>17.25</v>
      </c>
      <c r="F3" s="17">
        <v>42736</v>
      </c>
      <c r="G3" s="18" t="s">
        <v>17</v>
      </c>
      <c r="H3" s="18"/>
      <c r="I3" s="18"/>
      <c r="J3" s="18"/>
      <c r="K3" s="18"/>
      <c r="L3" s="17">
        <v>42767</v>
      </c>
      <c r="M3" s="19">
        <v>0.27083333333333331</v>
      </c>
      <c r="N3" s="19">
        <v>0.70833333333333337</v>
      </c>
      <c r="O3" s="19">
        <v>4.1666666666666664E-2</v>
      </c>
      <c r="P3" s="20">
        <f>N3-M3-O3</f>
        <v>0.39583333333333337</v>
      </c>
      <c r="Q3" s="21"/>
      <c r="R3" s="17">
        <v>42795</v>
      </c>
      <c r="S3" s="19">
        <v>0.3125</v>
      </c>
      <c r="T3" s="19">
        <v>0.72916666666666674</v>
      </c>
      <c r="U3" s="19">
        <v>4.1666666666666664E-2</v>
      </c>
      <c r="V3" s="20">
        <f>T3-S3-U3</f>
        <v>0.37500000000000006</v>
      </c>
      <c r="W3" s="21"/>
      <c r="X3" s="17">
        <v>42826</v>
      </c>
      <c r="Y3" s="18" t="s">
        <v>17</v>
      </c>
      <c r="Z3" s="18"/>
      <c r="AA3" s="18"/>
      <c r="AB3" s="18"/>
      <c r="AC3" s="18"/>
      <c r="AD3" s="17">
        <v>42856</v>
      </c>
      <c r="AE3" s="19">
        <v>0.25</v>
      </c>
      <c r="AF3" s="19">
        <v>0.6875</v>
      </c>
      <c r="AG3" s="19">
        <v>4.1666666666666664E-2</v>
      </c>
      <c r="AH3" s="20">
        <f>AF3-AE3-AG3</f>
        <v>0.39583333333333331</v>
      </c>
      <c r="AI3" s="21"/>
      <c r="AJ3" s="51">
        <v>42887</v>
      </c>
      <c r="AK3" s="19">
        <v>0.3125</v>
      </c>
      <c r="AL3" s="19">
        <v>0.72916666666666674</v>
      </c>
      <c r="AM3" s="19">
        <v>4.1666666666666664E-2</v>
      </c>
      <c r="AN3" s="20">
        <f t="shared" ref="AN3:AN4" si="0">AL3-AK3-AM3</f>
        <v>0.37500000000000006</v>
      </c>
      <c r="AO3" s="21"/>
      <c r="AP3" s="51">
        <v>42917</v>
      </c>
      <c r="AQ3" s="18" t="s">
        <v>17</v>
      </c>
      <c r="AR3" s="18"/>
      <c r="AS3" s="18"/>
      <c r="AT3" s="18"/>
      <c r="AU3" s="18"/>
      <c r="AV3" s="51">
        <v>42948</v>
      </c>
      <c r="AW3" s="107" t="s">
        <v>109</v>
      </c>
      <c r="AX3" s="107"/>
      <c r="AY3" s="107"/>
      <c r="AZ3" s="108"/>
      <c r="BA3" s="109"/>
      <c r="BB3" s="51">
        <v>42979</v>
      </c>
      <c r="BC3" s="19">
        <v>0.3125</v>
      </c>
      <c r="BD3" s="41">
        <v>0.76041666666666663</v>
      </c>
      <c r="BE3" s="19">
        <v>4.1666666666666664E-2</v>
      </c>
      <c r="BF3" s="20">
        <f t="shared" ref="BF3" si="1">BD3-BC3-BE3</f>
        <v>0.40624999999999994</v>
      </c>
      <c r="BG3" s="21"/>
      <c r="BH3" s="51">
        <v>43009</v>
      </c>
      <c r="BI3" s="107"/>
      <c r="BJ3" s="107"/>
      <c r="BK3" s="107"/>
      <c r="BL3" s="108"/>
      <c r="BM3" s="109"/>
      <c r="BN3" s="51">
        <v>43040</v>
      </c>
      <c r="BO3" s="19">
        <v>0.3125</v>
      </c>
      <c r="BP3" s="19">
        <v>0.72916666666666663</v>
      </c>
      <c r="BQ3" s="19">
        <v>4.1666666666666664E-2</v>
      </c>
      <c r="BR3" s="20">
        <f t="shared" ref="BR3:BR32" si="2">BP3-BO3-BQ3</f>
        <v>0.37499999999999994</v>
      </c>
      <c r="BS3" s="21"/>
      <c r="BT3" s="51">
        <v>43070</v>
      </c>
      <c r="BU3" s="19">
        <v>0.3125</v>
      </c>
      <c r="BV3" s="41">
        <v>0.85416666666666663</v>
      </c>
      <c r="BW3" s="210">
        <v>4.1666666666666664E-2</v>
      </c>
      <c r="BX3" s="20">
        <f t="shared" ref="BX3" si="3">BV3-BU3-BW3</f>
        <v>0.49999999999999994</v>
      </c>
      <c r="BY3" s="21"/>
    </row>
    <row r="4" spans="1:77" x14ac:dyDescent="0.25">
      <c r="A4" s="22" t="s">
        <v>18</v>
      </c>
      <c r="B4" s="203"/>
      <c r="C4" s="203"/>
      <c r="D4" s="23">
        <v>-45</v>
      </c>
      <c r="F4" s="17">
        <v>42737</v>
      </c>
      <c r="G4" s="19">
        <v>0.3125</v>
      </c>
      <c r="H4" s="19">
        <v>0.72916666666666674</v>
      </c>
      <c r="I4" s="19">
        <v>4.1666666666666664E-2</v>
      </c>
      <c r="J4" s="20">
        <f>H4-G4-I4</f>
        <v>0.37500000000000006</v>
      </c>
      <c r="K4" s="21" t="s">
        <v>19</v>
      </c>
      <c r="L4" s="17">
        <v>42768</v>
      </c>
      <c r="M4" s="19">
        <v>0.3125</v>
      </c>
      <c r="N4" s="19">
        <v>0.75</v>
      </c>
      <c r="O4" s="19">
        <v>4.1666666666666664E-2</v>
      </c>
      <c r="P4" s="20">
        <f>N4-M4-O4</f>
        <v>0.39583333333333331</v>
      </c>
      <c r="Q4" s="21"/>
      <c r="R4" s="17">
        <v>42796</v>
      </c>
      <c r="S4" s="19">
        <v>0.3125</v>
      </c>
      <c r="T4" s="19">
        <v>0.77083333333333337</v>
      </c>
      <c r="U4" s="19">
        <v>4.1666666666666664E-2</v>
      </c>
      <c r="V4" s="20">
        <f>T4-S4-U4</f>
        <v>0.41666666666666669</v>
      </c>
      <c r="W4" s="21"/>
      <c r="X4" s="17">
        <v>42827</v>
      </c>
      <c r="Y4" s="18" t="s">
        <v>17</v>
      </c>
      <c r="Z4" s="18"/>
      <c r="AA4" s="18"/>
      <c r="AB4" s="18"/>
      <c r="AC4" s="18"/>
      <c r="AD4" s="17">
        <v>42857</v>
      </c>
      <c r="AE4" s="19">
        <v>0.3125</v>
      </c>
      <c r="AF4" s="19">
        <v>0.72916666666666674</v>
      </c>
      <c r="AG4" s="19">
        <v>4.1666666666666664E-2</v>
      </c>
      <c r="AH4" s="20">
        <f>AF4-AE4-AG4</f>
        <v>0.37500000000000006</v>
      </c>
      <c r="AI4" s="21"/>
      <c r="AJ4" s="51">
        <v>42888</v>
      </c>
      <c r="AK4" s="19">
        <v>0.3125</v>
      </c>
      <c r="AL4" s="19">
        <v>0.72916666666666663</v>
      </c>
      <c r="AM4" s="19">
        <v>4.1666666666666664E-2</v>
      </c>
      <c r="AN4" s="20">
        <f t="shared" si="0"/>
        <v>0.37499999999999994</v>
      </c>
      <c r="AO4" s="21"/>
      <c r="AP4" s="51">
        <v>42918</v>
      </c>
      <c r="AQ4" s="18" t="s">
        <v>17</v>
      </c>
      <c r="AR4" s="18"/>
      <c r="AS4" s="18"/>
      <c r="AT4" s="18"/>
      <c r="AU4" s="18"/>
      <c r="AV4" s="51">
        <v>42949</v>
      </c>
      <c r="AW4" s="19">
        <v>0.3125</v>
      </c>
      <c r="AX4" s="41">
        <v>0.75</v>
      </c>
      <c r="AY4" s="19">
        <v>4.1666666666666664E-2</v>
      </c>
      <c r="AZ4" s="20">
        <f t="shared" ref="AZ4:AZ6" si="4">AX4-AW4-AY4</f>
        <v>0.39583333333333331</v>
      </c>
      <c r="BA4" s="21"/>
      <c r="BB4" s="51">
        <v>42980</v>
      </c>
      <c r="BC4" s="107"/>
      <c r="BD4" s="107"/>
      <c r="BE4" s="107"/>
      <c r="BF4" s="108"/>
      <c r="BG4" s="109"/>
      <c r="BH4" s="51">
        <v>43010</v>
      </c>
      <c r="BI4" s="19">
        <v>0.3125</v>
      </c>
      <c r="BJ4" s="19">
        <v>0.72916666666666663</v>
      </c>
      <c r="BK4" s="19">
        <v>4.1666666666666664E-2</v>
      </c>
      <c r="BL4" s="20">
        <f t="shared" ref="BL4:BL33" si="5">BJ4-BI4-BK4</f>
        <v>0.37499999999999994</v>
      </c>
      <c r="BM4" s="21"/>
      <c r="BN4" s="51">
        <v>43041</v>
      </c>
      <c r="BO4" s="19">
        <v>0.3125</v>
      </c>
      <c r="BP4" s="19">
        <v>0.72916666666666663</v>
      </c>
      <c r="BQ4" s="19">
        <v>4.1666666666666664E-2</v>
      </c>
      <c r="BR4" s="20">
        <f t="shared" si="2"/>
        <v>0.37499999999999994</v>
      </c>
      <c r="BS4" s="21"/>
      <c r="BT4" s="51">
        <v>43071</v>
      </c>
      <c r="BU4" s="107"/>
      <c r="BV4" s="107"/>
      <c r="BW4" s="211"/>
      <c r="BX4" s="108"/>
      <c r="BY4" s="109"/>
    </row>
    <row r="5" spans="1:77" ht="15.75" thickBot="1" x14ac:dyDescent="0.3">
      <c r="A5" s="5"/>
      <c r="B5" s="203"/>
      <c r="C5" s="203"/>
      <c r="D5" s="16"/>
      <c r="F5" s="17">
        <v>42738</v>
      </c>
      <c r="G5" s="19">
        <v>0.3125</v>
      </c>
      <c r="H5" s="19">
        <v>0.72916666666666674</v>
      </c>
      <c r="I5" s="19">
        <v>4.1666666666666664E-2</v>
      </c>
      <c r="J5" s="20">
        <f>H5-G5-I5</f>
        <v>0.37500000000000006</v>
      </c>
      <c r="K5" s="21" t="s">
        <v>19</v>
      </c>
      <c r="L5" s="17">
        <v>42769</v>
      </c>
      <c r="M5" s="19">
        <v>0.3125</v>
      </c>
      <c r="N5" s="19">
        <v>0.72916666666666674</v>
      </c>
      <c r="O5" s="19">
        <v>4.1666666666666664E-2</v>
      </c>
      <c r="P5" s="20">
        <f>N5-M5-O5</f>
        <v>0.37500000000000006</v>
      </c>
      <c r="Q5" s="21"/>
      <c r="R5" s="17">
        <v>42797</v>
      </c>
      <c r="S5" s="19">
        <v>0.3125</v>
      </c>
      <c r="T5" s="19">
        <v>0.72916666666666674</v>
      </c>
      <c r="U5" s="19">
        <v>4.1666666666666664E-2</v>
      </c>
      <c r="V5" s="20">
        <f>T5-S5-U5</f>
        <v>0.37500000000000006</v>
      </c>
      <c r="W5" s="21"/>
      <c r="X5" s="17">
        <v>42828</v>
      </c>
      <c r="Y5" s="19">
        <v>0.3125</v>
      </c>
      <c r="Z5" s="19">
        <v>0.77083333333333337</v>
      </c>
      <c r="AA5" s="19">
        <v>4.1666666666666664E-2</v>
      </c>
      <c r="AB5" s="20">
        <f>Z5-Y5-AA5</f>
        <v>0.41666666666666669</v>
      </c>
      <c r="AC5" s="21"/>
      <c r="AD5" s="17">
        <v>42858</v>
      </c>
      <c r="AE5" s="19">
        <v>0.3125</v>
      </c>
      <c r="AF5" s="19">
        <v>0.72916666666666674</v>
      </c>
      <c r="AG5" s="19">
        <v>4.1666666666666664E-2</v>
      </c>
      <c r="AH5" s="20">
        <f>AF5-AE5-AG5</f>
        <v>0.37500000000000006</v>
      </c>
      <c r="AI5" s="21"/>
      <c r="AJ5" s="51">
        <v>42889</v>
      </c>
      <c r="AK5" s="18" t="s">
        <v>17</v>
      </c>
      <c r="AL5" s="18"/>
      <c r="AM5" s="18"/>
      <c r="AN5" s="18"/>
      <c r="AO5" s="18"/>
      <c r="AP5" s="51">
        <v>42919</v>
      </c>
      <c r="AQ5" s="19">
        <v>0.3125</v>
      </c>
      <c r="AR5" s="19">
        <v>0.72916666666666663</v>
      </c>
      <c r="AS5" s="19">
        <v>4.1666666666666664E-2</v>
      </c>
      <c r="AT5" s="20">
        <f t="shared" ref="AT5:AT9" si="6">AR5-AQ5-AS5</f>
        <v>0.37499999999999994</v>
      </c>
      <c r="AU5" s="21"/>
      <c r="AV5" s="51">
        <v>42950</v>
      </c>
      <c r="AW5" s="19">
        <v>0.3125</v>
      </c>
      <c r="AX5" s="41">
        <v>0.77083333333333337</v>
      </c>
      <c r="AY5" s="19">
        <v>4.1666666666666664E-2</v>
      </c>
      <c r="AZ5" s="20">
        <f t="shared" si="4"/>
        <v>0.41666666666666669</v>
      </c>
      <c r="BA5" s="21"/>
      <c r="BB5" s="51">
        <v>42981</v>
      </c>
      <c r="BC5" s="107"/>
      <c r="BD5" s="107"/>
      <c r="BE5" s="107"/>
      <c r="BF5" s="108"/>
      <c r="BG5" s="109"/>
      <c r="BH5" s="51">
        <v>43011</v>
      </c>
      <c r="BI5" s="19">
        <v>0.3125</v>
      </c>
      <c r="BJ5" s="19">
        <v>0.72916666666666663</v>
      </c>
      <c r="BK5" s="19">
        <v>4.1666666666666664E-2</v>
      </c>
      <c r="BL5" s="20">
        <f t="shared" si="5"/>
        <v>0.37499999999999994</v>
      </c>
      <c r="BM5" s="21"/>
      <c r="BN5" s="51">
        <v>43042</v>
      </c>
      <c r="BO5" s="41">
        <v>0.29166666666666669</v>
      </c>
      <c r="BP5" s="41">
        <v>0.75</v>
      </c>
      <c r="BQ5" s="19">
        <v>4.1666666666666664E-2</v>
      </c>
      <c r="BR5" s="20">
        <f>BP5-BO5-BQ5</f>
        <v>0.41666666666666663</v>
      </c>
      <c r="BS5" s="21"/>
      <c r="BT5" s="51">
        <v>43072</v>
      </c>
      <c r="BU5" s="107"/>
      <c r="BV5" s="107"/>
      <c r="BW5" s="211"/>
      <c r="BX5" s="108"/>
      <c r="BY5" s="109"/>
    </row>
    <row r="6" spans="1:77" x14ac:dyDescent="0.25">
      <c r="A6" s="24" t="s">
        <v>20</v>
      </c>
      <c r="B6" s="204">
        <v>198</v>
      </c>
      <c r="C6" s="205">
        <v>212.5</v>
      </c>
      <c r="D6" s="26">
        <f t="shared" ref="D6:D17" si="7">C6-B6</f>
        <v>14.5</v>
      </c>
      <c r="F6" s="17">
        <v>42739</v>
      </c>
      <c r="G6" s="19">
        <v>0.3125</v>
      </c>
      <c r="H6" s="19">
        <v>0.72916666666666674</v>
      </c>
      <c r="I6" s="19">
        <v>4.1666666666666664E-2</v>
      </c>
      <c r="J6" s="20">
        <f>H6-G6-I6</f>
        <v>0.37500000000000006</v>
      </c>
      <c r="K6" s="21" t="s">
        <v>19</v>
      </c>
      <c r="L6" s="17">
        <v>42770</v>
      </c>
      <c r="M6" s="18" t="s">
        <v>17</v>
      </c>
      <c r="N6" s="18"/>
      <c r="O6" s="18"/>
      <c r="P6" s="18"/>
      <c r="Q6" s="18"/>
      <c r="R6" s="17">
        <v>42798</v>
      </c>
      <c r="S6" s="18" t="s">
        <v>17</v>
      </c>
      <c r="T6" s="18"/>
      <c r="U6" s="18"/>
      <c r="V6" s="18"/>
      <c r="W6" s="18"/>
      <c r="X6" s="17">
        <v>42829</v>
      </c>
      <c r="Y6" s="19">
        <v>0.3125</v>
      </c>
      <c r="Z6" s="19">
        <v>0.75</v>
      </c>
      <c r="AA6" s="19">
        <v>4.1666666666666664E-2</v>
      </c>
      <c r="AB6" s="20">
        <f>Z6-Y6-AA6</f>
        <v>0.39583333333333331</v>
      </c>
      <c r="AC6" s="21"/>
      <c r="AD6" s="17">
        <v>42859</v>
      </c>
      <c r="AE6" s="19">
        <v>0.3125</v>
      </c>
      <c r="AF6" s="19">
        <v>0.72916666666666674</v>
      </c>
      <c r="AG6" s="19">
        <v>4.1666666666666664E-2</v>
      </c>
      <c r="AH6" s="20">
        <f>AF6-AE6-AG6</f>
        <v>0.37500000000000006</v>
      </c>
      <c r="AI6" s="21"/>
      <c r="AJ6" s="51">
        <v>42890</v>
      </c>
      <c r="AK6" s="18" t="s">
        <v>17</v>
      </c>
      <c r="AL6" s="18"/>
      <c r="AM6" s="18"/>
      <c r="AN6" s="18"/>
      <c r="AO6" s="18"/>
      <c r="AP6" s="51">
        <v>42920</v>
      </c>
      <c r="AQ6" s="19">
        <v>0.3125</v>
      </c>
      <c r="AR6" s="19">
        <v>0.72916666666666663</v>
      </c>
      <c r="AS6" s="19">
        <v>4.1666666666666664E-2</v>
      </c>
      <c r="AT6" s="20">
        <f t="shared" si="6"/>
        <v>0.37499999999999994</v>
      </c>
      <c r="AU6" s="21"/>
      <c r="AV6" s="51">
        <v>42951</v>
      </c>
      <c r="AW6" s="19">
        <v>0.3125</v>
      </c>
      <c r="AX6" s="41">
        <v>0.6875</v>
      </c>
      <c r="AY6" s="19">
        <v>4.1666666666666664E-2</v>
      </c>
      <c r="AZ6" s="20">
        <f t="shared" si="4"/>
        <v>0.33333333333333331</v>
      </c>
      <c r="BA6" s="21"/>
      <c r="BB6" s="51">
        <v>42982</v>
      </c>
      <c r="BC6" s="19">
        <v>0.3125</v>
      </c>
      <c r="BD6" s="19">
        <v>0.72916666666666663</v>
      </c>
      <c r="BE6" s="19">
        <v>4.1666666666666664E-2</v>
      </c>
      <c r="BF6" s="20">
        <f t="shared" ref="BF6:BF10" si="8">BD6-BC6-BE6</f>
        <v>0.37499999999999994</v>
      </c>
      <c r="BG6" s="21"/>
      <c r="BH6" s="51">
        <v>43012</v>
      </c>
      <c r="BI6" s="19">
        <v>0.3125</v>
      </c>
      <c r="BJ6" s="41">
        <v>0.77083333333333337</v>
      </c>
      <c r="BK6" s="19">
        <v>4.1666666666666664E-2</v>
      </c>
      <c r="BL6" s="20">
        <f t="shared" si="5"/>
        <v>0.41666666666666669</v>
      </c>
      <c r="BM6" s="21"/>
      <c r="BN6" s="51">
        <v>43043</v>
      </c>
      <c r="BO6" s="107"/>
      <c r="BP6" s="107"/>
      <c r="BQ6" s="107"/>
      <c r="BR6" s="108"/>
      <c r="BS6" s="109"/>
      <c r="BT6" s="51">
        <v>43073</v>
      </c>
      <c r="BU6" s="19">
        <v>0.3125</v>
      </c>
      <c r="BV6" s="41">
        <v>0.91666666666666663</v>
      </c>
      <c r="BW6" s="210">
        <v>4.1666666666666664E-2</v>
      </c>
      <c r="BX6" s="20">
        <f t="shared" ref="BX6:BX10" si="9">BV6-BU6-BW6</f>
        <v>0.5625</v>
      </c>
      <c r="BY6" s="21"/>
    </row>
    <row r="7" spans="1:77" x14ac:dyDescent="0.25">
      <c r="A7" s="27" t="s">
        <v>21</v>
      </c>
      <c r="B7" s="204">
        <v>180</v>
      </c>
      <c r="C7" s="205">
        <v>184.5</v>
      </c>
      <c r="D7" s="26">
        <f t="shared" si="7"/>
        <v>4.5</v>
      </c>
      <c r="F7" s="17">
        <v>42740</v>
      </c>
      <c r="G7" s="19">
        <v>0.3125</v>
      </c>
      <c r="H7" s="19">
        <v>0.72916666666666674</v>
      </c>
      <c r="I7" s="19">
        <v>4.1666666666666664E-2</v>
      </c>
      <c r="J7" s="20">
        <f>H7-G7-I7</f>
        <v>0.37500000000000006</v>
      </c>
      <c r="K7" s="21" t="s">
        <v>19</v>
      </c>
      <c r="L7" s="17">
        <v>42771</v>
      </c>
      <c r="M7" s="18" t="s">
        <v>17</v>
      </c>
      <c r="N7" s="18"/>
      <c r="O7" s="18"/>
      <c r="P7" s="18"/>
      <c r="Q7" s="18"/>
      <c r="R7" s="17">
        <v>42799</v>
      </c>
      <c r="S7" s="18" t="s">
        <v>17</v>
      </c>
      <c r="T7" s="18"/>
      <c r="U7" s="18"/>
      <c r="V7" s="18"/>
      <c r="W7" s="18"/>
      <c r="X7" s="17">
        <v>42830</v>
      </c>
      <c r="Y7" s="19">
        <v>0.3125</v>
      </c>
      <c r="Z7" s="19">
        <v>0.72916666666666674</v>
      </c>
      <c r="AA7" s="19">
        <v>4.1666666666666664E-2</v>
      </c>
      <c r="AB7" s="20">
        <f>Z7-Y7-AA7</f>
        <v>0.37500000000000006</v>
      </c>
      <c r="AC7" s="21"/>
      <c r="AD7" s="17">
        <v>42860</v>
      </c>
      <c r="AE7" s="19">
        <v>0.3125</v>
      </c>
      <c r="AF7" s="19">
        <v>0.72916666666666663</v>
      </c>
      <c r="AG7" s="19">
        <v>4.1666666666666664E-2</v>
      </c>
      <c r="AH7" s="20">
        <f>AF7-AE7-AG7</f>
        <v>0.37499999999999994</v>
      </c>
      <c r="AI7" s="21"/>
      <c r="AJ7" s="51">
        <v>42891</v>
      </c>
      <c r="AK7" s="19">
        <v>0.3125</v>
      </c>
      <c r="AL7" s="19">
        <v>0.72916666666666674</v>
      </c>
      <c r="AM7" s="19">
        <v>4.1666666666666664E-2</v>
      </c>
      <c r="AN7" s="20">
        <f t="shared" ref="AN7:AN11" si="10">AL7-AK7-AM7</f>
        <v>0.37500000000000006</v>
      </c>
      <c r="AO7" s="21"/>
      <c r="AP7" s="51">
        <v>42921</v>
      </c>
      <c r="AQ7" s="19">
        <v>0.3125</v>
      </c>
      <c r="AR7" s="19">
        <v>0.72916666666666663</v>
      </c>
      <c r="AS7" s="19">
        <v>4.1666666666666664E-2</v>
      </c>
      <c r="AT7" s="20">
        <f t="shared" si="6"/>
        <v>0.37499999999999994</v>
      </c>
      <c r="AU7" s="21"/>
      <c r="AV7" s="51">
        <v>42952</v>
      </c>
      <c r="AW7" s="107"/>
      <c r="AX7" s="107"/>
      <c r="AY7" s="107"/>
      <c r="AZ7" s="108"/>
      <c r="BA7" s="109"/>
      <c r="BB7" s="51">
        <v>42983</v>
      </c>
      <c r="BC7" s="19">
        <v>0.3125</v>
      </c>
      <c r="BD7" s="41">
        <v>0.75</v>
      </c>
      <c r="BE7" s="19">
        <v>4.1666666666666664E-2</v>
      </c>
      <c r="BF7" s="20">
        <f t="shared" si="8"/>
        <v>0.39583333333333331</v>
      </c>
      <c r="BG7" s="21"/>
      <c r="BH7" s="51">
        <v>43013</v>
      </c>
      <c r="BI7" s="19">
        <v>0.3125</v>
      </c>
      <c r="BJ7" s="19">
        <v>0.72916666666666663</v>
      </c>
      <c r="BK7" s="19">
        <v>4.1666666666666664E-2</v>
      </c>
      <c r="BL7" s="20">
        <f t="shared" si="5"/>
        <v>0.37499999999999994</v>
      </c>
      <c r="BM7" s="21"/>
      <c r="BN7" s="51">
        <v>43044</v>
      </c>
      <c r="BO7" s="107"/>
      <c r="BP7" s="107"/>
      <c r="BQ7" s="107"/>
      <c r="BR7" s="108"/>
      <c r="BS7" s="109"/>
      <c r="BT7" s="51">
        <v>43074</v>
      </c>
      <c r="BU7" s="19">
        <v>0.3125</v>
      </c>
      <c r="BV7" s="41">
        <v>0.83333333333333337</v>
      </c>
      <c r="BW7" s="210">
        <v>4.1666666666666664E-2</v>
      </c>
      <c r="BX7" s="20">
        <f t="shared" si="9"/>
        <v>0.47916666666666669</v>
      </c>
      <c r="BY7" s="21"/>
    </row>
    <row r="8" spans="1:77" x14ac:dyDescent="0.25">
      <c r="A8" s="27" t="s">
        <v>22</v>
      </c>
      <c r="B8" s="204">
        <v>207</v>
      </c>
      <c r="C8" s="205">
        <v>226.5</v>
      </c>
      <c r="D8" s="26">
        <f t="shared" si="7"/>
        <v>19.5</v>
      </c>
      <c r="F8" s="17">
        <v>42741</v>
      </c>
      <c r="G8" s="19">
        <v>0.3125</v>
      </c>
      <c r="H8" s="19">
        <v>0.72916666666666674</v>
      </c>
      <c r="I8" s="19">
        <v>4.1666666666666664E-2</v>
      </c>
      <c r="J8" s="20">
        <f>H8-G8-I8</f>
        <v>0.37500000000000006</v>
      </c>
      <c r="K8" s="21" t="s">
        <v>19</v>
      </c>
      <c r="L8" s="17">
        <v>42772</v>
      </c>
      <c r="M8" s="19">
        <v>0.3125</v>
      </c>
      <c r="N8" s="19">
        <v>0.75</v>
      </c>
      <c r="O8" s="19">
        <v>4.1666666666666664E-2</v>
      </c>
      <c r="P8" s="20">
        <f>N8-M8-O8</f>
        <v>0.39583333333333331</v>
      </c>
      <c r="Q8" s="21"/>
      <c r="R8" s="17">
        <v>42800</v>
      </c>
      <c r="S8" s="19">
        <v>0.3125</v>
      </c>
      <c r="T8" s="19">
        <v>0.72916666666666674</v>
      </c>
      <c r="U8" s="19">
        <v>4.1666666666666664E-2</v>
      </c>
      <c r="V8" s="20">
        <f>T8-S8-U8</f>
        <v>0.37500000000000006</v>
      </c>
      <c r="W8" s="21"/>
      <c r="X8" s="17">
        <v>42831</v>
      </c>
      <c r="Y8" s="19">
        <v>0.3125</v>
      </c>
      <c r="Z8" s="19">
        <v>0.72916666666666674</v>
      </c>
      <c r="AA8" s="19">
        <v>4.1666666666666664E-2</v>
      </c>
      <c r="AB8" s="20">
        <f>Z8-Y8-AA8</f>
        <v>0.37500000000000006</v>
      </c>
      <c r="AC8" s="21"/>
      <c r="AD8" s="17">
        <v>42861</v>
      </c>
      <c r="AE8" s="18" t="s">
        <v>17</v>
      </c>
      <c r="AF8" s="18"/>
      <c r="AG8" s="18"/>
      <c r="AH8" s="18"/>
      <c r="AI8" s="18"/>
      <c r="AJ8" s="75">
        <v>42892</v>
      </c>
      <c r="AK8" s="52">
        <v>0.3125</v>
      </c>
      <c r="AL8" s="52">
        <v>0.72916666666666674</v>
      </c>
      <c r="AM8" s="52">
        <v>4.1666666666666664E-2</v>
      </c>
      <c r="AN8" s="53">
        <f t="shared" si="10"/>
        <v>0.37500000000000006</v>
      </c>
      <c r="AO8" s="54" t="s">
        <v>33</v>
      </c>
      <c r="AP8" s="51">
        <v>42922</v>
      </c>
      <c r="AQ8" s="19">
        <v>0.3125</v>
      </c>
      <c r="AR8" s="19">
        <v>0.72916666666666663</v>
      </c>
      <c r="AS8" s="19">
        <v>4.1666666666666664E-2</v>
      </c>
      <c r="AT8" s="20">
        <f t="shared" si="6"/>
        <v>0.37499999999999994</v>
      </c>
      <c r="AU8" s="21"/>
      <c r="AV8" s="51">
        <v>42953</v>
      </c>
      <c r="AW8" s="107"/>
      <c r="AX8" s="107"/>
      <c r="AY8" s="107"/>
      <c r="AZ8" s="108"/>
      <c r="BA8" s="109"/>
      <c r="BB8" s="51">
        <v>42984</v>
      </c>
      <c r="BC8" s="19">
        <v>0.3125</v>
      </c>
      <c r="BD8" s="19">
        <v>0.72916666666666663</v>
      </c>
      <c r="BE8" s="19">
        <v>4.1666666666666664E-2</v>
      </c>
      <c r="BF8" s="20">
        <f t="shared" si="8"/>
        <v>0.37499999999999994</v>
      </c>
      <c r="BG8" s="21"/>
      <c r="BH8" s="51">
        <v>43014</v>
      </c>
      <c r="BI8" s="19">
        <v>0.3125</v>
      </c>
      <c r="BJ8" s="41">
        <v>0.66666666666666663</v>
      </c>
      <c r="BK8" s="19">
        <v>4.1666666666666664E-2</v>
      </c>
      <c r="BL8" s="20">
        <f t="shared" si="5"/>
        <v>0.31249999999999994</v>
      </c>
      <c r="BM8" s="21"/>
      <c r="BN8" s="51">
        <v>43045</v>
      </c>
      <c r="BO8" s="41">
        <v>0.29166666666666669</v>
      </c>
      <c r="BP8" s="19">
        <v>0.72916666666666663</v>
      </c>
      <c r="BQ8" s="19">
        <v>4.1666666666666664E-2</v>
      </c>
      <c r="BR8" s="20">
        <f t="shared" si="2"/>
        <v>0.39583333333333326</v>
      </c>
      <c r="BS8" s="21"/>
      <c r="BT8" s="51">
        <v>43075</v>
      </c>
      <c r="BU8" s="19">
        <v>0.3125</v>
      </c>
      <c r="BV8" s="41">
        <v>0.8125</v>
      </c>
      <c r="BW8" s="210">
        <v>4.1666666666666664E-2</v>
      </c>
      <c r="BX8" s="20">
        <f t="shared" si="9"/>
        <v>0.45833333333333331</v>
      </c>
      <c r="BY8" s="21"/>
    </row>
    <row r="9" spans="1:77" x14ac:dyDescent="0.25">
      <c r="A9" s="27" t="s">
        <v>23</v>
      </c>
      <c r="B9" s="204">
        <v>180</v>
      </c>
      <c r="C9" s="205">
        <v>193.25</v>
      </c>
      <c r="D9" s="26">
        <f t="shared" si="7"/>
        <v>13.25</v>
      </c>
      <c r="F9" s="17">
        <v>42742</v>
      </c>
      <c r="G9" s="18" t="s">
        <v>17</v>
      </c>
      <c r="H9" s="18"/>
      <c r="I9" s="18"/>
      <c r="J9" s="18"/>
      <c r="K9" s="18"/>
      <c r="L9" s="17">
        <v>42773</v>
      </c>
      <c r="M9" s="19">
        <v>0.3125</v>
      </c>
      <c r="N9" s="19">
        <v>0.79166666666666663</v>
      </c>
      <c r="O9" s="19">
        <v>4.1666666666666664E-2</v>
      </c>
      <c r="P9" s="20">
        <f>N9-M9-O9</f>
        <v>0.43749999999999994</v>
      </c>
      <c r="Q9" s="21"/>
      <c r="R9" s="17">
        <v>42801</v>
      </c>
      <c r="S9" s="19">
        <v>0.29166666666666669</v>
      </c>
      <c r="T9" s="19">
        <v>0.8125</v>
      </c>
      <c r="U9" s="19">
        <v>4.1666666666666664E-2</v>
      </c>
      <c r="V9" s="20">
        <f>T9-S9-U9</f>
        <v>0.47916666666666657</v>
      </c>
      <c r="W9" s="21"/>
      <c r="X9" s="17">
        <v>42832</v>
      </c>
      <c r="Y9" s="19">
        <v>0.25</v>
      </c>
      <c r="Z9" s="41">
        <v>0.66666666666666663</v>
      </c>
      <c r="AA9" s="19">
        <v>4.1666666666666664E-2</v>
      </c>
      <c r="AB9" s="20">
        <f>Z9-Y9-AA9</f>
        <v>0.37499999999999994</v>
      </c>
      <c r="AC9" s="49" t="s">
        <v>64</v>
      </c>
      <c r="AD9" s="17">
        <v>42862</v>
      </c>
      <c r="AE9" s="18" t="s">
        <v>17</v>
      </c>
      <c r="AF9" s="18"/>
      <c r="AG9" s="18"/>
      <c r="AH9" s="18"/>
      <c r="AI9" s="18"/>
      <c r="AJ9" s="75">
        <v>42893</v>
      </c>
      <c r="AK9" s="52">
        <v>0.3125</v>
      </c>
      <c r="AL9" s="52">
        <v>0.72916666666666674</v>
      </c>
      <c r="AM9" s="52">
        <v>4.1666666666666664E-2</v>
      </c>
      <c r="AN9" s="53">
        <f t="shared" ref="AN9" si="11">AL9-AK9-AM9</f>
        <v>0.37500000000000006</v>
      </c>
      <c r="AO9" s="54" t="s">
        <v>33</v>
      </c>
      <c r="AP9" s="51">
        <v>42923</v>
      </c>
      <c r="AQ9" s="19">
        <v>0.3125</v>
      </c>
      <c r="AR9" s="19">
        <v>0.72916666666666663</v>
      </c>
      <c r="AS9" s="19">
        <v>4.1666666666666664E-2</v>
      </c>
      <c r="AT9" s="20">
        <f t="shared" si="6"/>
        <v>0.37499999999999994</v>
      </c>
      <c r="AU9" s="21"/>
      <c r="AV9" s="51">
        <v>42954</v>
      </c>
      <c r="AW9" s="19">
        <v>0.3125</v>
      </c>
      <c r="AX9" s="19">
        <v>0.72916666666666663</v>
      </c>
      <c r="AY9" s="19">
        <v>4.1666666666666664E-2</v>
      </c>
      <c r="AZ9" s="20">
        <f t="shared" ref="AZ9:AZ33" si="12">AX9-AW9-AY9</f>
        <v>0.37499999999999994</v>
      </c>
      <c r="BA9" s="21"/>
      <c r="BB9" s="51">
        <v>42985</v>
      </c>
      <c r="BC9" s="19">
        <v>0.3125</v>
      </c>
      <c r="BD9" s="41">
        <v>0.75</v>
      </c>
      <c r="BE9" s="19">
        <v>4.1666666666666664E-2</v>
      </c>
      <c r="BF9" s="20">
        <f t="shared" si="8"/>
        <v>0.39583333333333331</v>
      </c>
      <c r="BG9" s="21"/>
      <c r="BH9" s="51">
        <v>43015</v>
      </c>
      <c r="BI9" s="107"/>
      <c r="BJ9" s="107"/>
      <c r="BK9" s="107"/>
      <c r="BL9" s="108"/>
      <c r="BM9" s="109"/>
      <c r="BN9" s="51">
        <v>43046</v>
      </c>
      <c r="BO9" s="19">
        <v>0.3125</v>
      </c>
      <c r="BP9" s="19">
        <v>0.72916666666666663</v>
      </c>
      <c r="BQ9" s="19">
        <v>4.1666666666666664E-2</v>
      </c>
      <c r="BR9" s="20">
        <f t="shared" si="2"/>
        <v>0.37499999999999994</v>
      </c>
      <c r="BS9" s="21"/>
      <c r="BT9" s="51">
        <v>43076</v>
      </c>
      <c r="BU9" s="19">
        <v>0.3125</v>
      </c>
      <c r="BV9" s="41">
        <v>0.77083333333333337</v>
      </c>
      <c r="BW9" s="210">
        <v>4.1666666666666664E-2</v>
      </c>
      <c r="BX9" s="20">
        <f t="shared" si="9"/>
        <v>0.41666666666666669</v>
      </c>
      <c r="BY9" s="21"/>
    </row>
    <row r="10" spans="1:77" x14ac:dyDescent="0.25">
      <c r="A10" s="27" t="s">
        <v>0</v>
      </c>
      <c r="B10" s="204">
        <v>207</v>
      </c>
      <c r="C10" s="205">
        <v>208.5</v>
      </c>
      <c r="D10" s="26">
        <f t="shared" si="7"/>
        <v>1.5</v>
      </c>
      <c r="F10" s="17">
        <v>42743</v>
      </c>
      <c r="G10" s="18" t="s">
        <v>17</v>
      </c>
      <c r="H10" s="18"/>
      <c r="I10" s="18"/>
      <c r="J10" s="18"/>
      <c r="K10" s="18"/>
      <c r="L10" s="17">
        <v>42774</v>
      </c>
      <c r="M10" s="19">
        <v>0.3125</v>
      </c>
      <c r="N10" s="19">
        <v>0.72916666666666674</v>
      </c>
      <c r="O10" s="19">
        <v>4.1666666666666664E-2</v>
      </c>
      <c r="P10" s="20">
        <f>N10-M10-O10</f>
        <v>0.37500000000000006</v>
      </c>
      <c r="Q10" s="21"/>
      <c r="R10" s="17">
        <v>42802</v>
      </c>
      <c r="S10" s="19">
        <v>0.3125</v>
      </c>
      <c r="T10" s="19">
        <v>0.72916666666666674</v>
      </c>
      <c r="U10" s="19">
        <v>4.1666666666666664E-2</v>
      </c>
      <c r="V10" s="20">
        <f>T10-S10-U10</f>
        <v>0.37500000000000006</v>
      </c>
      <c r="W10" s="21"/>
      <c r="X10" s="17">
        <v>42833</v>
      </c>
      <c r="Y10" s="18" t="s">
        <v>17</v>
      </c>
      <c r="Z10" s="18"/>
      <c r="AA10" s="18"/>
      <c r="AB10" s="18"/>
      <c r="AC10" s="18"/>
      <c r="AD10" s="17">
        <v>42863</v>
      </c>
      <c r="AE10" s="19">
        <v>0.3125</v>
      </c>
      <c r="AF10" s="19">
        <v>0.72916666666666674</v>
      </c>
      <c r="AG10" s="19">
        <v>4.1666666666666664E-2</v>
      </c>
      <c r="AH10" s="20">
        <f>AF10-AE10-AG10</f>
        <v>0.37500000000000006</v>
      </c>
      <c r="AI10" s="21"/>
      <c r="AJ10" s="51">
        <v>42894</v>
      </c>
      <c r="AK10" s="19">
        <v>0.3125</v>
      </c>
      <c r="AL10" s="19">
        <v>0.72916666666666674</v>
      </c>
      <c r="AM10" s="19">
        <v>4.1666666666666664E-2</v>
      </c>
      <c r="AN10" s="20">
        <f t="shared" si="10"/>
        <v>0.37500000000000006</v>
      </c>
      <c r="AO10" s="21"/>
      <c r="AP10" s="51">
        <v>42924</v>
      </c>
      <c r="AQ10" s="18" t="s">
        <v>17</v>
      </c>
      <c r="AR10" s="18"/>
      <c r="AS10" s="18"/>
      <c r="AT10" s="18"/>
      <c r="AU10" s="18"/>
      <c r="AV10" s="51">
        <v>42955</v>
      </c>
      <c r="AW10" s="19">
        <v>0.3125</v>
      </c>
      <c r="AX10" s="19">
        <v>0.72916666666666663</v>
      </c>
      <c r="AY10" s="19">
        <v>4.1666666666666664E-2</v>
      </c>
      <c r="AZ10" s="20">
        <f t="shared" si="12"/>
        <v>0.37499999999999994</v>
      </c>
      <c r="BA10" s="21"/>
      <c r="BB10" s="51">
        <v>42986</v>
      </c>
      <c r="BC10" s="19">
        <v>0.3125</v>
      </c>
      <c r="BD10" s="41">
        <v>0.75</v>
      </c>
      <c r="BE10" s="19">
        <v>4.1666666666666664E-2</v>
      </c>
      <c r="BF10" s="20">
        <f t="shared" si="8"/>
        <v>0.39583333333333331</v>
      </c>
      <c r="BG10" s="21"/>
      <c r="BH10" s="51">
        <v>43016</v>
      </c>
      <c r="BI10" s="107"/>
      <c r="BJ10" s="107"/>
      <c r="BK10" s="107"/>
      <c r="BL10" s="108"/>
      <c r="BM10" s="109"/>
      <c r="BN10" s="51">
        <v>43047</v>
      </c>
      <c r="BO10" s="19">
        <v>0.3125</v>
      </c>
      <c r="BP10" s="19">
        <v>0.72916666666666663</v>
      </c>
      <c r="BQ10" s="19">
        <v>4.1666666666666664E-2</v>
      </c>
      <c r="BR10" s="20">
        <f t="shared" si="2"/>
        <v>0.37499999999999994</v>
      </c>
      <c r="BS10" s="21"/>
      <c r="BT10" s="51">
        <v>43077</v>
      </c>
      <c r="BU10" s="19">
        <v>0.3125</v>
      </c>
      <c r="BV10" s="41">
        <v>0.75</v>
      </c>
      <c r="BW10" s="210">
        <v>4.1666666666666664E-2</v>
      </c>
      <c r="BX10" s="20">
        <f t="shared" si="9"/>
        <v>0.39583333333333331</v>
      </c>
      <c r="BY10" s="21"/>
    </row>
    <row r="11" spans="1:77" x14ac:dyDescent="0.25">
      <c r="A11" s="27" t="s">
        <v>24</v>
      </c>
      <c r="B11" s="204">
        <v>198</v>
      </c>
      <c r="C11" s="205">
        <v>201.5</v>
      </c>
      <c r="D11" s="26">
        <f t="shared" si="7"/>
        <v>3.5</v>
      </c>
      <c r="F11" s="17">
        <v>42744</v>
      </c>
      <c r="G11" s="19">
        <v>0.25</v>
      </c>
      <c r="H11" s="19">
        <v>0.75</v>
      </c>
      <c r="I11" s="19">
        <v>4.1666666666666664E-2</v>
      </c>
      <c r="J11" s="20">
        <f>H11-G11-I11</f>
        <v>0.45833333333333331</v>
      </c>
      <c r="K11" s="21"/>
      <c r="L11" s="17">
        <v>42775</v>
      </c>
      <c r="M11" s="19">
        <v>0.3125</v>
      </c>
      <c r="N11" s="19">
        <v>0.77083333333333337</v>
      </c>
      <c r="O11" s="19">
        <v>4.1666666666666664E-2</v>
      </c>
      <c r="P11" s="20">
        <f>N11-M11-O11</f>
        <v>0.41666666666666669</v>
      </c>
      <c r="Q11" s="21"/>
      <c r="R11" s="17">
        <v>42803</v>
      </c>
      <c r="S11" s="19">
        <v>0.3125</v>
      </c>
      <c r="T11" s="19">
        <v>0.72916666666666674</v>
      </c>
      <c r="U11" s="19">
        <v>4.1666666666666664E-2</v>
      </c>
      <c r="V11" s="20">
        <f>T11-S11-U11</f>
        <v>0.37500000000000006</v>
      </c>
      <c r="W11" s="21"/>
      <c r="X11" s="17">
        <v>42834</v>
      </c>
      <c r="Y11" s="18" t="s">
        <v>17</v>
      </c>
      <c r="Z11" s="18"/>
      <c r="AA11" s="18"/>
      <c r="AB11" s="18"/>
      <c r="AC11" s="18"/>
      <c r="AD11" s="17">
        <v>42864</v>
      </c>
      <c r="AE11" s="19">
        <v>0.3125</v>
      </c>
      <c r="AF11" s="19">
        <v>0.72916666666666674</v>
      </c>
      <c r="AG11" s="19">
        <v>4.1666666666666664E-2</v>
      </c>
      <c r="AH11" s="20">
        <f>AF11-AE11-AG11</f>
        <v>0.37500000000000006</v>
      </c>
      <c r="AI11" s="21"/>
      <c r="AJ11" s="51">
        <v>42895</v>
      </c>
      <c r="AK11" s="19">
        <v>0.3125</v>
      </c>
      <c r="AL11" s="19">
        <v>0.72916666666666674</v>
      </c>
      <c r="AM11" s="19">
        <v>4.1666666666666664E-2</v>
      </c>
      <c r="AN11" s="20">
        <f t="shared" si="10"/>
        <v>0.37500000000000006</v>
      </c>
      <c r="AO11" s="21"/>
      <c r="AP11" s="51">
        <v>42925</v>
      </c>
      <c r="AQ11" s="18" t="s">
        <v>17</v>
      </c>
      <c r="AR11" s="18"/>
      <c r="AS11" s="18"/>
      <c r="AT11" s="18"/>
      <c r="AU11" s="18"/>
      <c r="AV11" s="51">
        <v>42956</v>
      </c>
      <c r="AW11" s="19">
        <v>0.3125</v>
      </c>
      <c r="AX11" s="19">
        <v>0.72916666666666663</v>
      </c>
      <c r="AY11" s="19">
        <v>4.1666666666666664E-2</v>
      </c>
      <c r="AZ11" s="20">
        <f t="shared" si="12"/>
        <v>0.37499999999999994</v>
      </c>
      <c r="BA11" s="21"/>
      <c r="BB11" s="51">
        <v>42987</v>
      </c>
      <c r="BC11" s="107"/>
      <c r="BD11" s="107"/>
      <c r="BE11" s="107"/>
      <c r="BF11" s="108"/>
      <c r="BG11" s="109"/>
      <c r="BH11" s="51">
        <v>43017</v>
      </c>
      <c r="BI11" s="19">
        <v>0.3125</v>
      </c>
      <c r="BJ11" s="19">
        <v>0.72916666666666663</v>
      </c>
      <c r="BK11" s="19">
        <v>4.1666666666666664E-2</v>
      </c>
      <c r="BL11" s="20">
        <f t="shared" si="5"/>
        <v>0.37499999999999994</v>
      </c>
      <c r="BM11" s="21"/>
      <c r="BN11" s="51">
        <v>43048</v>
      </c>
      <c r="BO11" s="19">
        <v>0.3125</v>
      </c>
      <c r="BP11" s="19">
        <v>0.72916666666666663</v>
      </c>
      <c r="BQ11" s="19">
        <v>4.1666666666666664E-2</v>
      </c>
      <c r="BR11" s="20">
        <f t="shared" si="2"/>
        <v>0.37499999999999994</v>
      </c>
      <c r="BS11" s="21"/>
      <c r="BT11" s="51">
        <v>43078</v>
      </c>
      <c r="BU11" s="107"/>
      <c r="BV11" s="107"/>
      <c r="BW11" s="211"/>
      <c r="BX11" s="108"/>
      <c r="BY11" s="109"/>
    </row>
    <row r="12" spans="1:77" x14ac:dyDescent="0.25">
      <c r="A12" s="27" t="s">
        <v>25</v>
      </c>
      <c r="B12" s="204">
        <v>189</v>
      </c>
      <c r="C12" s="205">
        <v>183</v>
      </c>
      <c r="D12" s="26">
        <f t="shared" si="7"/>
        <v>-6</v>
      </c>
      <c r="F12" s="17">
        <v>42745</v>
      </c>
      <c r="G12" s="19">
        <v>0.3125</v>
      </c>
      <c r="H12" s="19">
        <v>0.72916666666666674</v>
      </c>
      <c r="I12" s="19">
        <v>4.1666666666666664E-2</v>
      </c>
      <c r="J12" s="20">
        <f>H12-G12-I12</f>
        <v>0.37500000000000006</v>
      </c>
      <c r="K12" s="21"/>
      <c r="L12" s="17">
        <v>42776</v>
      </c>
      <c r="M12" s="19">
        <v>0.3125</v>
      </c>
      <c r="N12" s="19">
        <v>0.72916666666666674</v>
      </c>
      <c r="O12" s="19">
        <v>4.1666666666666664E-2</v>
      </c>
      <c r="P12" s="20">
        <f>N12-M12-O12</f>
        <v>0.37500000000000006</v>
      </c>
      <c r="Q12" s="21"/>
      <c r="R12" s="17">
        <v>42804</v>
      </c>
      <c r="S12" s="19">
        <v>0.3125</v>
      </c>
      <c r="T12" s="19">
        <v>0.72916666666666674</v>
      </c>
      <c r="U12" s="19">
        <v>4.1666666666666664E-2</v>
      </c>
      <c r="V12" s="20">
        <f>T12-S12-U12</f>
        <v>0.37500000000000006</v>
      </c>
      <c r="W12" s="21"/>
      <c r="X12" s="17">
        <v>42835</v>
      </c>
      <c r="Y12" s="19">
        <v>0.3125</v>
      </c>
      <c r="Z12" s="19">
        <v>0.79166666666666663</v>
      </c>
      <c r="AA12" s="19">
        <v>4.1666666666666664E-2</v>
      </c>
      <c r="AB12" s="20">
        <f>Z12-Y12-AA12</f>
        <v>0.43749999999999994</v>
      </c>
      <c r="AC12" s="21"/>
      <c r="AD12" s="17">
        <v>42865</v>
      </c>
      <c r="AE12" s="19">
        <v>0.3125</v>
      </c>
      <c r="AF12" s="19">
        <v>0.72916666666666674</v>
      </c>
      <c r="AG12" s="19">
        <v>4.1666666666666664E-2</v>
      </c>
      <c r="AH12" s="20">
        <f>AF12-AE12-AG12</f>
        <v>0.37500000000000006</v>
      </c>
      <c r="AI12" s="21"/>
      <c r="AJ12" s="51">
        <v>42896</v>
      </c>
      <c r="AK12" s="18" t="s">
        <v>17</v>
      </c>
      <c r="AL12" s="18"/>
      <c r="AM12" s="18"/>
      <c r="AN12" s="18"/>
      <c r="AO12" s="18"/>
      <c r="AP12" s="51">
        <v>42926</v>
      </c>
      <c r="AQ12" s="19">
        <v>0.3125</v>
      </c>
      <c r="AR12" s="41">
        <v>0.75</v>
      </c>
      <c r="AS12" s="19">
        <v>4.1666666666666664E-2</v>
      </c>
      <c r="AT12" s="20">
        <f t="shared" ref="AT12:AT16" si="13">AR12-AQ12-AS12</f>
        <v>0.39583333333333331</v>
      </c>
      <c r="AU12" s="21"/>
      <c r="AV12" s="51">
        <v>42957</v>
      </c>
      <c r="AW12" s="19">
        <v>0.3125</v>
      </c>
      <c r="AX12" s="19">
        <v>0.72916666666666663</v>
      </c>
      <c r="AY12" s="19">
        <v>4.1666666666666664E-2</v>
      </c>
      <c r="AZ12" s="20">
        <f t="shared" si="12"/>
        <v>0.37499999999999994</v>
      </c>
      <c r="BA12" s="99" t="s">
        <v>110</v>
      </c>
      <c r="BB12" s="51">
        <v>42988</v>
      </c>
      <c r="BC12" s="107"/>
      <c r="BD12" s="107"/>
      <c r="BE12" s="107"/>
      <c r="BF12" s="108"/>
      <c r="BG12" s="109"/>
      <c r="BH12" s="51">
        <v>43018</v>
      </c>
      <c r="BI12" s="19">
        <v>0.3125</v>
      </c>
      <c r="BJ12" s="41">
        <v>0.77083333333333337</v>
      </c>
      <c r="BK12" s="19">
        <v>4.1666666666666664E-2</v>
      </c>
      <c r="BL12" s="20">
        <f t="shared" si="5"/>
        <v>0.41666666666666669</v>
      </c>
      <c r="BM12" s="21"/>
      <c r="BN12" s="51">
        <v>43049</v>
      </c>
      <c r="BO12" s="19">
        <v>0.3125</v>
      </c>
      <c r="BP12" s="19">
        <v>0.72916666666666663</v>
      </c>
      <c r="BQ12" s="19">
        <v>4.1666666666666664E-2</v>
      </c>
      <c r="BR12" s="20">
        <f t="shared" si="2"/>
        <v>0.37499999999999994</v>
      </c>
      <c r="BS12" s="54" t="s">
        <v>33</v>
      </c>
      <c r="BT12" s="51">
        <v>43079</v>
      </c>
      <c r="BU12" s="107"/>
      <c r="BV12" s="107"/>
      <c r="BW12" s="107"/>
      <c r="BX12" s="108"/>
      <c r="BY12" s="109"/>
    </row>
    <row r="13" spans="1:77" x14ac:dyDescent="0.25">
      <c r="A13" s="27" t="s">
        <v>26</v>
      </c>
      <c r="B13" s="204">
        <v>198</v>
      </c>
      <c r="C13" s="205">
        <v>201.5</v>
      </c>
      <c r="D13" s="26">
        <f t="shared" si="7"/>
        <v>3.5</v>
      </c>
      <c r="F13" s="17">
        <v>42746</v>
      </c>
      <c r="G13" s="19">
        <v>0.3125</v>
      </c>
      <c r="H13" s="19">
        <v>0.72916666666666674</v>
      </c>
      <c r="I13" s="19">
        <v>4.1666666666666664E-2</v>
      </c>
      <c r="J13" s="20">
        <f>H13-G13-I13</f>
        <v>0.37500000000000006</v>
      </c>
      <c r="K13" s="21"/>
      <c r="L13" s="17">
        <v>42777</v>
      </c>
      <c r="M13" s="18" t="s">
        <v>17</v>
      </c>
      <c r="N13" s="18"/>
      <c r="O13" s="18"/>
      <c r="P13" s="18"/>
      <c r="Q13" s="18"/>
      <c r="R13" s="17">
        <v>42805</v>
      </c>
      <c r="S13" s="18" t="s">
        <v>17</v>
      </c>
      <c r="T13" s="18"/>
      <c r="U13" s="18"/>
      <c r="V13" s="18"/>
      <c r="W13" s="18"/>
      <c r="X13" s="17">
        <v>42836</v>
      </c>
      <c r="Y13" s="19">
        <v>0.3125</v>
      </c>
      <c r="Z13" s="19">
        <v>0.72916666666666674</v>
      </c>
      <c r="AA13" s="19">
        <v>4.1666666666666664E-2</v>
      </c>
      <c r="AB13" s="20">
        <f>Z13-Y13-AA13</f>
        <v>0.37500000000000006</v>
      </c>
      <c r="AC13" s="21"/>
      <c r="AD13" s="17">
        <v>42866</v>
      </c>
      <c r="AE13" s="19">
        <v>0.3125</v>
      </c>
      <c r="AF13" s="19">
        <v>0.72916666666666674</v>
      </c>
      <c r="AG13" s="19">
        <v>4.1666666666666664E-2</v>
      </c>
      <c r="AH13" s="20">
        <f>AF13-AE13-AG13</f>
        <v>0.37500000000000006</v>
      </c>
      <c r="AI13" s="21"/>
      <c r="AJ13" s="51">
        <v>42897</v>
      </c>
      <c r="AK13" s="18" t="s">
        <v>17</v>
      </c>
      <c r="AL13" s="18"/>
      <c r="AM13" s="18"/>
      <c r="AN13" s="18"/>
      <c r="AO13" s="18"/>
      <c r="AP13" s="51">
        <v>42927</v>
      </c>
      <c r="AQ13" s="19">
        <v>0.3125</v>
      </c>
      <c r="AR13" s="19">
        <v>0.72916666666666663</v>
      </c>
      <c r="AS13" s="19">
        <v>4.1666666666666664E-2</v>
      </c>
      <c r="AT13" s="20">
        <f t="shared" si="13"/>
        <v>0.37499999999999994</v>
      </c>
      <c r="AU13" s="21"/>
      <c r="AV13" s="51">
        <v>42958</v>
      </c>
      <c r="AW13" s="19">
        <v>0.3125</v>
      </c>
      <c r="AX13" s="19">
        <v>0.72916666666666663</v>
      </c>
      <c r="AY13" s="19">
        <v>4.1666666666666664E-2</v>
      </c>
      <c r="AZ13" s="20">
        <f t="shared" si="12"/>
        <v>0.37499999999999994</v>
      </c>
      <c r="BA13" s="99" t="s">
        <v>110</v>
      </c>
      <c r="BB13" s="51">
        <v>42989</v>
      </c>
      <c r="BC13" s="19">
        <v>0.3125</v>
      </c>
      <c r="BD13" s="41">
        <v>0.8125</v>
      </c>
      <c r="BE13" s="19">
        <v>4.1666666666666664E-2</v>
      </c>
      <c r="BF13" s="20">
        <f t="shared" ref="BF13:BF17" si="14">BD13-BC13-BE13</f>
        <v>0.45833333333333331</v>
      </c>
      <c r="BG13" s="21"/>
      <c r="BH13" s="51">
        <v>43019</v>
      </c>
      <c r="BI13" s="19">
        <v>0.3125</v>
      </c>
      <c r="BJ13" s="41">
        <v>0.77083333333333337</v>
      </c>
      <c r="BK13" s="19">
        <v>4.1666666666666664E-2</v>
      </c>
      <c r="BL13" s="20">
        <f t="shared" si="5"/>
        <v>0.41666666666666669</v>
      </c>
      <c r="BM13" s="21"/>
      <c r="BN13" s="51">
        <v>43050</v>
      </c>
      <c r="BO13" s="107"/>
      <c r="BP13" s="107"/>
      <c r="BQ13" s="107"/>
      <c r="BR13" s="108"/>
      <c r="BS13" s="109"/>
      <c r="BT13" s="51">
        <v>43080</v>
      </c>
      <c r="BU13" s="19">
        <v>0.3125</v>
      </c>
      <c r="BV13" s="41">
        <v>0.75</v>
      </c>
      <c r="BW13" s="19">
        <v>4.1666666666666664E-2</v>
      </c>
      <c r="BX13" s="20">
        <f t="shared" ref="BX13:BX31" si="15">BV13-BU13-BW13</f>
        <v>0.39583333333333331</v>
      </c>
      <c r="BY13" s="21"/>
    </row>
    <row r="14" spans="1:77" x14ac:dyDescent="0.25">
      <c r="A14" s="27" t="s">
        <v>27</v>
      </c>
      <c r="B14" s="204">
        <v>189</v>
      </c>
      <c r="C14" s="205">
        <v>194.75</v>
      </c>
      <c r="D14" s="26">
        <f t="shared" si="7"/>
        <v>5.75</v>
      </c>
      <c r="F14" s="17">
        <v>42747</v>
      </c>
      <c r="G14" s="19">
        <v>0.3125</v>
      </c>
      <c r="H14" s="19">
        <v>0.72916666666666674</v>
      </c>
      <c r="I14" s="19">
        <v>4.1666666666666664E-2</v>
      </c>
      <c r="J14" s="20">
        <f>H14-G14-I14</f>
        <v>0.37500000000000006</v>
      </c>
      <c r="K14" s="21"/>
      <c r="L14" s="17">
        <v>42778</v>
      </c>
      <c r="M14" s="18" t="s">
        <v>17</v>
      </c>
      <c r="N14" s="18"/>
      <c r="O14" s="18"/>
      <c r="P14" s="18"/>
      <c r="Q14" s="18"/>
      <c r="R14" s="17">
        <v>42806</v>
      </c>
      <c r="S14" s="18" t="s">
        <v>17</v>
      </c>
      <c r="T14" s="18"/>
      <c r="U14" s="18"/>
      <c r="V14" s="18"/>
      <c r="W14" s="18"/>
      <c r="X14" s="17">
        <v>42837</v>
      </c>
      <c r="Y14" s="19">
        <v>0.3125</v>
      </c>
      <c r="Z14" s="19">
        <v>0.75</v>
      </c>
      <c r="AA14" s="19">
        <v>4.1666666666666664E-2</v>
      </c>
      <c r="AB14" s="20">
        <f>Z14-Y14-AA14</f>
        <v>0.39583333333333331</v>
      </c>
      <c r="AC14" s="21"/>
      <c r="AD14" s="17">
        <v>42867</v>
      </c>
      <c r="AE14" s="19">
        <v>0.3125</v>
      </c>
      <c r="AF14" s="19">
        <v>0.72916666666666663</v>
      </c>
      <c r="AG14" s="19">
        <v>4.1666666666666664E-2</v>
      </c>
      <c r="AH14" s="20">
        <f>AF14-AE14-AG14</f>
        <v>0.37499999999999994</v>
      </c>
      <c r="AI14" s="54" t="s">
        <v>33</v>
      </c>
      <c r="AJ14" s="75">
        <v>42898</v>
      </c>
      <c r="AK14" s="52">
        <v>0.3125</v>
      </c>
      <c r="AL14" s="52">
        <v>0.72916666666666674</v>
      </c>
      <c r="AM14" s="52">
        <v>4.1666666666666664E-2</v>
      </c>
      <c r="AN14" s="53">
        <f t="shared" ref="AN14" si="16">AL14-AK14-AM14</f>
        <v>0.37500000000000006</v>
      </c>
      <c r="AO14" s="54" t="s">
        <v>33</v>
      </c>
      <c r="AP14" s="51">
        <v>42928</v>
      </c>
      <c r="AQ14" s="19">
        <v>0.3125</v>
      </c>
      <c r="AR14" s="19">
        <v>0.72916666666666663</v>
      </c>
      <c r="AS14" s="19">
        <v>4.1666666666666664E-2</v>
      </c>
      <c r="AT14" s="20">
        <f t="shared" si="13"/>
        <v>0.37499999999999994</v>
      </c>
      <c r="AU14" s="21"/>
      <c r="AV14" s="51">
        <v>42959</v>
      </c>
      <c r="AW14" s="107"/>
      <c r="AX14" s="107"/>
      <c r="AY14" s="107"/>
      <c r="AZ14" s="108"/>
      <c r="BA14" s="109"/>
      <c r="BB14" s="51">
        <v>42990</v>
      </c>
      <c r="BC14" s="19">
        <v>0.3125</v>
      </c>
      <c r="BD14" s="41">
        <v>0.75</v>
      </c>
      <c r="BE14" s="19">
        <v>4.1666666666666664E-2</v>
      </c>
      <c r="BF14" s="20">
        <f t="shared" si="14"/>
        <v>0.39583333333333331</v>
      </c>
      <c r="BG14" s="21"/>
      <c r="BH14" s="51">
        <v>43020</v>
      </c>
      <c r="BI14" s="19">
        <v>0.3125</v>
      </c>
      <c r="BJ14" s="41">
        <v>0.77083333333333337</v>
      </c>
      <c r="BK14" s="19">
        <v>4.1666666666666664E-2</v>
      </c>
      <c r="BL14" s="20">
        <f t="shared" si="5"/>
        <v>0.41666666666666669</v>
      </c>
      <c r="BM14" s="21"/>
      <c r="BN14" s="51">
        <v>43051</v>
      </c>
      <c r="BO14" s="107"/>
      <c r="BP14" s="107"/>
      <c r="BQ14" s="107"/>
      <c r="BR14" s="108"/>
      <c r="BS14" s="109"/>
      <c r="BT14" s="51">
        <v>43081</v>
      </c>
      <c r="BU14" s="41">
        <v>0.27083333333333331</v>
      </c>
      <c r="BV14" s="41">
        <v>0.70833333333333337</v>
      </c>
      <c r="BW14" s="19">
        <v>4.1666666666666664E-2</v>
      </c>
      <c r="BX14" s="20">
        <f t="shared" si="15"/>
        <v>0.39583333333333337</v>
      </c>
      <c r="BY14" s="21"/>
    </row>
    <row r="15" spans="1:77" x14ac:dyDescent="0.25">
      <c r="A15" s="27" t="s">
        <v>28</v>
      </c>
      <c r="B15" s="204">
        <v>198</v>
      </c>
      <c r="C15" s="205">
        <v>207</v>
      </c>
      <c r="D15" s="26">
        <f t="shared" si="7"/>
        <v>9</v>
      </c>
      <c r="F15" s="17">
        <v>42748</v>
      </c>
      <c r="G15" s="19">
        <v>0.3125</v>
      </c>
      <c r="H15" s="19">
        <v>0.72916666666666674</v>
      </c>
      <c r="I15" s="19">
        <v>4.1666666666666664E-2</v>
      </c>
      <c r="J15" s="20">
        <f>H15-G15-I15</f>
        <v>0.37500000000000006</v>
      </c>
      <c r="K15" s="21"/>
      <c r="L15" s="17">
        <v>42779</v>
      </c>
      <c r="M15" s="19">
        <v>0.3125</v>
      </c>
      <c r="N15" s="19">
        <v>0.72916666666666674</v>
      </c>
      <c r="O15" s="19">
        <v>4.1666666666666664E-2</v>
      </c>
      <c r="P15" s="20">
        <f>N15-M15-O15</f>
        <v>0.37500000000000006</v>
      </c>
      <c r="Q15" s="21"/>
      <c r="R15" s="17">
        <v>42807</v>
      </c>
      <c r="S15" s="19">
        <v>0.3125</v>
      </c>
      <c r="T15" s="19">
        <v>0.72916666666666674</v>
      </c>
      <c r="U15" s="19">
        <v>4.1666666666666664E-2</v>
      </c>
      <c r="V15" s="20">
        <f>T15-S15-U15</f>
        <v>0.37500000000000006</v>
      </c>
      <c r="W15" s="21"/>
      <c r="X15" s="17">
        <v>42838</v>
      </c>
      <c r="Y15" s="19">
        <v>0.3125</v>
      </c>
      <c r="Z15" s="19">
        <v>0.83333333333333337</v>
      </c>
      <c r="AA15" s="19">
        <v>4.1666666666666664E-2</v>
      </c>
      <c r="AB15" s="20">
        <f>Z15-Y15-AA15</f>
        <v>0.47916666666666669</v>
      </c>
      <c r="AC15" s="21"/>
      <c r="AD15" s="17">
        <v>42868</v>
      </c>
      <c r="AE15" s="18" t="s">
        <v>17</v>
      </c>
      <c r="AF15" s="18"/>
      <c r="AG15" s="18"/>
      <c r="AH15" s="18"/>
      <c r="AI15" s="18"/>
      <c r="AJ15" s="51">
        <v>42899</v>
      </c>
      <c r="AK15" s="19">
        <v>0.3125</v>
      </c>
      <c r="AL15" s="19">
        <v>0.72916666666666674</v>
      </c>
      <c r="AM15" s="19">
        <v>4.1666666666666664E-2</v>
      </c>
      <c r="AN15" s="20">
        <f t="shared" ref="AN15:AN32" si="17">AL15-AK15-AM15</f>
        <v>0.37500000000000006</v>
      </c>
      <c r="AO15" s="21"/>
      <c r="AP15" s="51">
        <v>42929</v>
      </c>
      <c r="AQ15" s="19">
        <v>0.3125</v>
      </c>
      <c r="AR15" s="19">
        <v>0.72916666666666663</v>
      </c>
      <c r="AS15" s="19">
        <v>4.1666666666666664E-2</v>
      </c>
      <c r="AT15" s="20">
        <f t="shared" si="13"/>
        <v>0.37499999999999994</v>
      </c>
      <c r="AU15" s="21"/>
      <c r="AV15" s="51">
        <v>42960</v>
      </c>
      <c r="AW15" s="107"/>
      <c r="AX15" s="107"/>
      <c r="AY15" s="107"/>
      <c r="AZ15" s="108"/>
      <c r="BA15" s="109"/>
      <c r="BB15" s="51">
        <v>42991</v>
      </c>
      <c r="BC15" s="19">
        <v>0.3125</v>
      </c>
      <c r="BD15" s="19">
        <v>0.72916666666666663</v>
      </c>
      <c r="BE15" s="19">
        <v>4.1666666666666664E-2</v>
      </c>
      <c r="BF15" s="20">
        <f t="shared" si="14"/>
        <v>0.37499999999999994</v>
      </c>
      <c r="BG15" s="21"/>
      <c r="BH15" s="51">
        <v>43021</v>
      </c>
      <c r="BI15" s="19">
        <v>0.3125</v>
      </c>
      <c r="BJ15" s="41">
        <v>0.70833333333333337</v>
      </c>
      <c r="BK15" s="19">
        <v>4.1666666666666664E-2</v>
      </c>
      <c r="BL15" s="20">
        <f t="shared" si="5"/>
        <v>0.35416666666666669</v>
      </c>
      <c r="BM15" s="49" t="s">
        <v>89</v>
      </c>
      <c r="BN15" s="51">
        <v>43052</v>
      </c>
      <c r="BO15" s="19">
        <v>0.3125</v>
      </c>
      <c r="BP15" s="41">
        <v>0.75</v>
      </c>
      <c r="BQ15" s="19">
        <v>4.1666666666666664E-2</v>
      </c>
      <c r="BR15" s="20">
        <f t="shared" si="2"/>
        <v>0.39583333333333331</v>
      </c>
      <c r="BS15" s="21"/>
      <c r="BT15" s="51">
        <v>43082</v>
      </c>
      <c r="BU15" s="19">
        <v>0.3125</v>
      </c>
      <c r="BV15" s="41">
        <v>0.89583333333333337</v>
      </c>
      <c r="BW15" s="19">
        <v>4.1666666666666664E-2</v>
      </c>
      <c r="BX15" s="20">
        <f t="shared" si="15"/>
        <v>0.54166666666666674</v>
      </c>
      <c r="BY15" s="21"/>
    </row>
    <row r="16" spans="1:77" x14ac:dyDescent="0.25">
      <c r="A16" s="27" t="s">
        <v>29</v>
      </c>
      <c r="B16" s="204">
        <v>198</v>
      </c>
      <c r="C16" s="205">
        <v>203.5</v>
      </c>
      <c r="D16" s="26">
        <f t="shared" si="7"/>
        <v>5.5</v>
      </c>
      <c r="F16" s="17">
        <v>42749</v>
      </c>
      <c r="G16" s="18" t="s">
        <v>17</v>
      </c>
      <c r="H16" s="18"/>
      <c r="I16" s="18"/>
      <c r="J16" s="18"/>
      <c r="K16" s="18"/>
      <c r="L16" s="17">
        <v>42780</v>
      </c>
      <c r="M16" s="19">
        <v>0.3125</v>
      </c>
      <c r="N16" s="19">
        <v>0.72916666666666674</v>
      </c>
      <c r="O16" s="19">
        <v>4.1666666666666664E-2</v>
      </c>
      <c r="P16" s="20">
        <f>N16-M16-O16</f>
        <v>0.37500000000000006</v>
      </c>
      <c r="Q16" s="21"/>
      <c r="R16" s="17">
        <v>42808</v>
      </c>
      <c r="S16" s="19">
        <v>0.3125</v>
      </c>
      <c r="T16" s="19">
        <v>0.72916666666666674</v>
      </c>
      <c r="U16" s="19">
        <v>4.1666666666666664E-2</v>
      </c>
      <c r="V16" s="20">
        <f>T16-S16-U16</f>
        <v>0.37500000000000006</v>
      </c>
      <c r="W16" s="21"/>
      <c r="X16" s="17">
        <v>42839</v>
      </c>
      <c r="Y16" s="28">
        <v>0.3125</v>
      </c>
      <c r="Z16" s="28">
        <v>0.72916666666666674</v>
      </c>
      <c r="AA16" s="28">
        <v>4.1666666666666664E-2</v>
      </c>
      <c r="AB16" s="29">
        <f>Z16-Y16-AA16</f>
        <v>0.37500000000000006</v>
      </c>
      <c r="AC16" s="30" t="s">
        <v>30</v>
      </c>
      <c r="AD16" s="17">
        <v>42869</v>
      </c>
      <c r="AE16" s="18" t="s">
        <v>17</v>
      </c>
      <c r="AF16" s="18"/>
      <c r="AG16" s="18"/>
      <c r="AH16" s="18"/>
      <c r="AI16" s="18"/>
      <c r="AJ16" s="51">
        <v>42900</v>
      </c>
      <c r="AK16" s="19">
        <v>0.3125</v>
      </c>
      <c r="AL16" s="19">
        <v>0.72916666666666674</v>
      </c>
      <c r="AM16" s="19">
        <v>4.1666666666666664E-2</v>
      </c>
      <c r="AN16" s="20">
        <f t="shared" si="17"/>
        <v>0.37500000000000006</v>
      </c>
      <c r="AO16" s="21"/>
      <c r="AP16" s="51">
        <v>42930</v>
      </c>
      <c r="AQ16" s="19">
        <v>0.3125</v>
      </c>
      <c r="AR16" s="19">
        <v>0.72916666666666663</v>
      </c>
      <c r="AS16" s="19">
        <v>4.1666666666666664E-2</v>
      </c>
      <c r="AT16" s="20">
        <f t="shared" si="13"/>
        <v>0.37499999999999994</v>
      </c>
      <c r="AU16" s="21"/>
      <c r="AV16" s="51">
        <v>42961</v>
      </c>
      <c r="AW16" s="19">
        <v>0.3125</v>
      </c>
      <c r="AX16" s="19">
        <v>0.72916666666666663</v>
      </c>
      <c r="AY16" s="19">
        <v>4.1666666666666664E-2</v>
      </c>
      <c r="AZ16" s="20">
        <f t="shared" si="12"/>
        <v>0.37499999999999994</v>
      </c>
      <c r="BA16" s="99" t="s">
        <v>110</v>
      </c>
      <c r="BB16" s="51">
        <v>42992</v>
      </c>
      <c r="BC16" s="19">
        <v>0.3125</v>
      </c>
      <c r="BD16" s="19">
        <v>0.72916666666666663</v>
      </c>
      <c r="BE16" s="19">
        <v>4.1666666666666664E-2</v>
      </c>
      <c r="BF16" s="20">
        <f t="shared" si="14"/>
        <v>0.37499999999999994</v>
      </c>
      <c r="BG16" s="21"/>
      <c r="BH16" s="51">
        <v>43022</v>
      </c>
      <c r="BI16" s="107"/>
      <c r="BJ16" s="107"/>
      <c r="BK16" s="107"/>
      <c r="BL16" s="108"/>
      <c r="BM16" s="109"/>
      <c r="BN16" s="51">
        <v>43053</v>
      </c>
      <c r="BO16" s="19">
        <v>0.3125</v>
      </c>
      <c r="BP16" s="19">
        <v>0.72916666666666663</v>
      </c>
      <c r="BQ16" s="19">
        <v>4.1666666666666664E-2</v>
      </c>
      <c r="BR16" s="20">
        <f t="shared" si="2"/>
        <v>0.37499999999999994</v>
      </c>
      <c r="BS16" s="54" t="s">
        <v>33</v>
      </c>
      <c r="BT16" s="51">
        <v>43083</v>
      </c>
      <c r="BU16" s="19">
        <v>0.3125</v>
      </c>
      <c r="BV16" s="41">
        <v>0.83333333333333337</v>
      </c>
      <c r="BW16" s="19">
        <v>4.1666666666666664E-2</v>
      </c>
      <c r="BX16" s="20">
        <f t="shared" si="15"/>
        <v>0.47916666666666669</v>
      </c>
      <c r="BY16" s="21"/>
    </row>
    <row r="17" spans="1:77" ht="15.75" thickBot="1" x14ac:dyDescent="0.3">
      <c r="A17" s="31" t="s">
        <v>31</v>
      </c>
      <c r="B17" s="204">
        <v>180</v>
      </c>
      <c r="C17" s="205">
        <v>202.5</v>
      </c>
      <c r="D17" s="26">
        <f t="shared" si="7"/>
        <v>22.5</v>
      </c>
      <c r="F17" s="17">
        <v>42750</v>
      </c>
      <c r="G17" s="18" t="s">
        <v>17</v>
      </c>
      <c r="H17" s="18"/>
      <c r="I17" s="18"/>
      <c r="J17" s="18"/>
      <c r="K17" s="18"/>
      <c r="L17" s="17">
        <v>42781</v>
      </c>
      <c r="M17" s="19">
        <v>0.3125</v>
      </c>
      <c r="N17" s="19">
        <v>0.72916666666666674</v>
      </c>
      <c r="O17" s="19">
        <v>4.1666666666666664E-2</v>
      </c>
      <c r="P17" s="20">
        <f>N17-M17-O17</f>
        <v>0.37500000000000006</v>
      </c>
      <c r="Q17" s="21"/>
      <c r="R17" s="17">
        <v>42809</v>
      </c>
      <c r="S17" s="19">
        <v>0.3125</v>
      </c>
      <c r="T17" s="19">
        <v>0.72916666666666674</v>
      </c>
      <c r="U17" s="19">
        <v>4.1666666666666664E-2</v>
      </c>
      <c r="V17" s="20">
        <f>T17-S17-U17</f>
        <v>0.37500000000000006</v>
      </c>
      <c r="W17" s="21"/>
      <c r="X17" s="17">
        <v>42840</v>
      </c>
      <c r="Y17" s="18" t="s">
        <v>17</v>
      </c>
      <c r="Z17" s="18"/>
      <c r="AA17" s="18"/>
      <c r="AB17" s="18"/>
      <c r="AC17" s="18"/>
      <c r="AD17" s="17">
        <v>42870</v>
      </c>
      <c r="AE17" s="19">
        <v>0.3125</v>
      </c>
      <c r="AF17" s="19">
        <v>0.72916666666666674</v>
      </c>
      <c r="AG17" s="19">
        <v>4.1666666666666664E-2</v>
      </c>
      <c r="AH17" s="20">
        <f>AF17-AE17-AG17</f>
        <v>0.37500000000000006</v>
      </c>
      <c r="AI17" s="54" t="s">
        <v>33</v>
      </c>
      <c r="AJ17" s="51">
        <v>42901</v>
      </c>
      <c r="AK17" s="19">
        <v>0.3125</v>
      </c>
      <c r="AL17" s="19">
        <v>0.72916666666666674</v>
      </c>
      <c r="AM17" s="19">
        <v>4.1666666666666664E-2</v>
      </c>
      <c r="AN17" s="20">
        <f t="shared" si="17"/>
        <v>0.37500000000000006</v>
      </c>
      <c r="AO17" s="21"/>
      <c r="AP17" s="51">
        <v>42931</v>
      </c>
      <c r="AQ17" s="18" t="s">
        <v>17</v>
      </c>
      <c r="AR17" s="18"/>
      <c r="AS17" s="18"/>
      <c r="AT17" s="18"/>
      <c r="AU17" s="18"/>
      <c r="AV17" s="51">
        <v>42962</v>
      </c>
      <c r="AW17" s="19">
        <v>0.3125</v>
      </c>
      <c r="AX17" s="19">
        <v>0.72916666666666663</v>
      </c>
      <c r="AY17" s="19">
        <v>4.1666666666666664E-2</v>
      </c>
      <c r="AZ17" s="20">
        <f t="shared" si="12"/>
        <v>0.37499999999999994</v>
      </c>
      <c r="BA17" s="99" t="s">
        <v>110</v>
      </c>
      <c r="BB17" s="51">
        <v>42993</v>
      </c>
      <c r="BC17" s="19">
        <v>0.3125</v>
      </c>
      <c r="BD17" s="41">
        <v>0.75</v>
      </c>
      <c r="BE17" s="19">
        <v>4.1666666666666664E-2</v>
      </c>
      <c r="BF17" s="20">
        <f t="shared" si="14"/>
        <v>0.39583333333333331</v>
      </c>
      <c r="BG17" s="21"/>
      <c r="BH17" s="51">
        <v>43023</v>
      </c>
      <c r="BI17" s="107"/>
      <c r="BJ17" s="107"/>
      <c r="BK17" s="107"/>
      <c r="BL17" s="108"/>
      <c r="BM17" s="109"/>
      <c r="BN17" s="51">
        <v>43054</v>
      </c>
      <c r="BO17" s="19">
        <v>0.3125</v>
      </c>
      <c r="BP17" s="41">
        <v>0.75</v>
      </c>
      <c r="BQ17" s="19">
        <v>4.1666666666666664E-2</v>
      </c>
      <c r="BR17" s="20">
        <f t="shared" si="2"/>
        <v>0.39583333333333331</v>
      </c>
      <c r="BS17" s="21"/>
      <c r="BT17" s="51">
        <v>43084</v>
      </c>
      <c r="BU17" s="19">
        <v>0.3125</v>
      </c>
      <c r="BV17" s="41">
        <v>0.75</v>
      </c>
      <c r="BW17" s="19">
        <v>4.1666666666666664E-2</v>
      </c>
      <c r="BX17" s="20">
        <f t="shared" si="15"/>
        <v>0.39583333333333331</v>
      </c>
      <c r="BY17" s="21"/>
    </row>
    <row r="18" spans="1:77" x14ac:dyDescent="0.25">
      <c r="A18" s="57"/>
      <c r="B18" s="57"/>
      <c r="C18" s="57"/>
      <c r="D18" s="57"/>
      <c r="F18" s="17">
        <v>42751</v>
      </c>
      <c r="G18" s="19">
        <v>0.3125</v>
      </c>
      <c r="H18" s="19">
        <v>0.75</v>
      </c>
      <c r="I18" s="19">
        <v>4.1666666666666664E-2</v>
      </c>
      <c r="J18" s="20">
        <f>H18-G18-I18</f>
        <v>0.39583333333333331</v>
      </c>
      <c r="K18" s="21"/>
      <c r="L18" s="17">
        <v>42782</v>
      </c>
      <c r="M18" s="19">
        <v>0.3125</v>
      </c>
      <c r="N18" s="19">
        <v>0.72916666666666674</v>
      </c>
      <c r="O18" s="19">
        <v>4.1666666666666664E-2</v>
      </c>
      <c r="P18" s="20">
        <f>N18-M18-O18</f>
        <v>0.37500000000000006</v>
      </c>
      <c r="Q18" s="21"/>
      <c r="R18" s="17">
        <v>42810</v>
      </c>
      <c r="S18" s="19">
        <v>0.3125</v>
      </c>
      <c r="T18" s="19">
        <v>0.72916666666666674</v>
      </c>
      <c r="U18" s="19">
        <v>4.1666666666666664E-2</v>
      </c>
      <c r="V18" s="20">
        <f>T18-S18-U18</f>
        <v>0.37500000000000006</v>
      </c>
      <c r="W18" s="21"/>
      <c r="X18" s="17">
        <v>42841</v>
      </c>
      <c r="Y18" s="18" t="s">
        <v>17</v>
      </c>
      <c r="Z18" s="18"/>
      <c r="AA18" s="18"/>
      <c r="AB18" s="18"/>
      <c r="AC18" s="18"/>
      <c r="AD18" s="17">
        <v>42871</v>
      </c>
      <c r="AE18" s="19">
        <v>0.3125</v>
      </c>
      <c r="AF18" s="19">
        <v>0.72916666666666674</v>
      </c>
      <c r="AG18" s="19">
        <v>4.1666666666666664E-2</v>
      </c>
      <c r="AH18" s="20">
        <f>AF18-AE18-AG18</f>
        <v>0.37500000000000006</v>
      </c>
      <c r="AI18" s="21"/>
      <c r="AJ18" s="51">
        <v>42902</v>
      </c>
      <c r="AK18" s="19">
        <v>0.3125</v>
      </c>
      <c r="AL18" s="19">
        <v>0.72916666666666674</v>
      </c>
      <c r="AM18" s="19">
        <v>4.1666666666666664E-2</v>
      </c>
      <c r="AN18" s="20">
        <f t="shared" si="17"/>
        <v>0.37500000000000006</v>
      </c>
      <c r="AO18" s="21"/>
      <c r="AP18" s="51">
        <v>42932</v>
      </c>
      <c r="AQ18" s="18" t="s">
        <v>17</v>
      </c>
      <c r="AR18" s="18"/>
      <c r="AS18" s="18"/>
      <c r="AT18" s="18"/>
      <c r="AU18" s="18"/>
      <c r="AV18" s="51">
        <v>42963</v>
      </c>
      <c r="AW18" s="19">
        <v>0.3125</v>
      </c>
      <c r="AX18" s="19">
        <v>0.72916666666666663</v>
      </c>
      <c r="AY18" s="19">
        <v>4.1666666666666664E-2</v>
      </c>
      <c r="AZ18" s="20">
        <f t="shared" si="12"/>
        <v>0.37499999999999994</v>
      </c>
      <c r="BA18" s="99" t="s">
        <v>110</v>
      </c>
      <c r="BB18" s="51">
        <v>42994</v>
      </c>
      <c r="BC18" s="107"/>
      <c r="BD18" s="107"/>
      <c r="BE18" s="107"/>
      <c r="BF18" s="108"/>
      <c r="BG18" s="109"/>
      <c r="BH18" s="51">
        <v>43024</v>
      </c>
      <c r="BI18" s="19">
        <v>0.3125</v>
      </c>
      <c r="BJ18" s="41">
        <v>0.83333333333333337</v>
      </c>
      <c r="BK18" s="19">
        <v>4.1666666666666664E-2</v>
      </c>
      <c r="BL18" s="20">
        <f t="shared" si="5"/>
        <v>0.47916666666666669</v>
      </c>
      <c r="BM18" s="21"/>
      <c r="BN18" s="51">
        <v>43055</v>
      </c>
      <c r="BO18" s="19">
        <v>0.3125</v>
      </c>
      <c r="BP18" s="19">
        <v>0.72916666666666663</v>
      </c>
      <c r="BQ18" s="19">
        <v>4.1666666666666664E-2</v>
      </c>
      <c r="BR18" s="20">
        <f t="shared" si="2"/>
        <v>0.37499999999999994</v>
      </c>
      <c r="BS18" s="54" t="s">
        <v>33</v>
      </c>
      <c r="BT18" s="51">
        <v>43085</v>
      </c>
      <c r="BU18" s="107"/>
      <c r="BV18" s="107"/>
      <c r="BW18" s="107"/>
      <c r="BX18" s="108"/>
      <c r="BY18" s="109"/>
    </row>
    <row r="19" spans="1:77" x14ac:dyDescent="0.25">
      <c r="A19" s="59" t="s">
        <v>137</v>
      </c>
      <c r="B19" s="57"/>
      <c r="C19" s="57"/>
      <c r="D19" s="68">
        <f>SUM(D3:D17)</f>
        <v>69.25</v>
      </c>
      <c r="F19" s="17">
        <v>42752</v>
      </c>
      <c r="G19" s="19">
        <v>0.3125</v>
      </c>
      <c r="H19" s="19">
        <v>0.875</v>
      </c>
      <c r="I19" s="19">
        <v>4.1666666666666664E-2</v>
      </c>
      <c r="J19" s="20">
        <f>H19-G19-I19</f>
        <v>0.52083333333333337</v>
      </c>
      <c r="K19" s="21"/>
      <c r="L19" s="17">
        <v>42783</v>
      </c>
      <c r="M19" s="19">
        <v>0.3125</v>
      </c>
      <c r="N19" s="19">
        <v>0.75</v>
      </c>
      <c r="O19" s="19">
        <v>4.1666666666666664E-2</v>
      </c>
      <c r="P19" s="20">
        <f>N19-M19-O19</f>
        <v>0.39583333333333331</v>
      </c>
      <c r="Q19" s="21"/>
      <c r="R19" s="17">
        <v>42811</v>
      </c>
      <c r="S19" s="19">
        <v>0.3125</v>
      </c>
      <c r="T19" s="19">
        <v>0.72916666666666674</v>
      </c>
      <c r="U19" s="19">
        <v>4.1666666666666664E-2</v>
      </c>
      <c r="V19" s="20">
        <f>T19-S19-U19</f>
        <v>0.37500000000000006</v>
      </c>
      <c r="W19" s="21"/>
      <c r="X19" s="17">
        <v>42842</v>
      </c>
      <c r="Y19" s="28">
        <v>0.3125</v>
      </c>
      <c r="Z19" s="28">
        <v>0.72916666666666674</v>
      </c>
      <c r="AA19" s="28">
        <v>4.1666666666666664E-2</v>
      </c>
      <c r="AB19" s="29">
        <f>Z19-Y19-AA19</f>
        <v>0.37500000000000006</v>
      </c>
      <c r="AC19" s="30" t="s">
        <v>30</v>
      </c>
      <c r="AD19" s="17">
        <v>42872</v>
      </c>
      <c r="AE19" s="19">
        <v>0.3125</v>
      </c>
      <c r="AF19" s="19">
        <v>0.72916666666666674</v>
      </c>
      <c r="AG19" s="19">
        <v>4.1666666666666664E-2</v>
      </c>
      <c r="AH19" s="20">
        <f>AF19-AE19-AG19</f>
        <v>0.37500000000000006</v>
      </c>
      <c r="AI19" s="21"/>
      <c r="AJ19" s="51">
        <v>42903</v>
      </c>
      <c r="AK19" s="18" t="s">
        <v>17</v>
      </c>
      <c r="AL19" s="18"/>
      <c r="AM19" s="18"/>
      <c r="AN19" s="18"/>
      <c r="AO19" s="18"/>
      <c r="AP19" s="51">
        <v>42933</v>
      </c>
      <c r="AQ19" s="19">
        <v>0.3125</v>
      </c>
      <c r="AR19" s="19">
        <v>0.72916666666666663</v>
      </c>
      <c r="AS19" s="19">
        <v>4.1666666666666664E-2</v>
      </c>
      <c r="AT19" s="20">
        <f t="shared" ref="AT19:AT23" si="18">AR19-AQ19-AS19</f>
        <v>0.37499999999999994</v>
      </c>
      <c r="AU19" s="21"/>
      <c r="AV19" s="51">
        <v>42964</v>
      </c>
      <c r="AW19" s="19">
        <v>0.3125</v>
      </c>
      <c r="AX19" s="19">
        <v>0.72916666666666663</v>
      </c>
      <c r="AY19" s="19">
        <v>4.1666666666666664E-2</v>
      </c>
      <c r="AZ19" s="20">
        <f t="shared" si="12"/>
        <v>0.37499999999999994</v>
      </c>
      <c r="BA19" s="99" t="s">
        <v>110</v>
      </c>
      <c r="BB19" s="51">
        <v>42995</v>
      </c>
      <c r="BC19" s="107"/>
      <c r="BD19" s="107"/>
      <c r="BE19" s="107"/>
      <c r="BF19" s="108"/>
      <c r="BG19" s="109"/>
      <c r="BH19" s="51">
        <v>43025</v>
      </c>
      <c r="BI19" s="19">
        <v>0.3125</v>
      </c>
      <c r="BJ19" s="41">
        <v>0.77083333333333337</v>
      </c>
      <c r="BK19" s="19">
        <v>4.1666666666666664E-2</v>
      </c>
      <c r="BL19" s="20">
        <f t="shared" si="5"/>
        <v>0.41666666666666669</v>
      </c>
      <c r="BM19" s="21"/>
      <c r="BN19" s="51">
        <v>43056</v>
      </c>
      <c r="BO19" s="19">
        <v>0.3125</v>
      </c>
      <c r="BP19" s="19">
        <v>0.72916666666666663</v>
      </c>
      <c r="BQ19" s="19">
        <v>4.1666666666666664E-2</v>
      </c>
      <c r="BR19" s="20">
        <f t="shared" si="2"/>
        <v>0.37499999999999994</v>
      </c>
      <c r="BS19" s="21"/>
      <c r="BT19" s="51">
        <v>43086</v>
      </c>
      <c r="BU19" s="107"/>
      <c r="BV19" s="107"/>
      <c r="BW19" s="107"/>
      <c r="BX19" s="108"/>
      <c r="BY19" s="109"/>
    </row>
    <row r="20" spans="1:77" x14ac:dyDescent="0.25">
      <c r="A20" s="57"/>
      <c r="B20" s="57"/>
      <c r="C20" s="57"/>
      <c r="D20" s="57"/>
      <c r="F20" s="17">
        <v>42753</v>
      </c>
      <c r="G20" s="19">
        <v>0.29166666666666669</v>
      </c>
      <c r="H20" s="19">
        <v>0.83333333333333337</v>
      </c>
      <c r="I20" s="19">
        <v>4.1666666666666664E-2</v>
      </c>
      <c r="J20" s="20">
        <f>H20-G20-I20</f>
        <v>0.50000000000000011</v>
      </c>
      <c r="K20" s="21"/>
      <c r="L20" s="17">
        <v>42784</v>
      </c>
      <c r="M20" s="18" t="s">
        <v>17</v>
      </c>
      <c r="N20" s="18"/>
      <c r="O20" s="18"/>
      <c r="P20" s="18"/>
      <c r="Q20" s="18"/>
      <c r="R20" s="17">
        <v>42812</v>
      </c>
      <c r="S20" s="18" t="s">
        <v>17</v>
      </c>
      <c r="T20" s="18"/>
      <c r="U20" s="18"/>
      <c r="V20" s="18"/>
      <c r="W20" s="18"/>
      <c r="X20" s="17">
        <v>42843</v>
      </c>
      <c r="Y20" s="19">
        <v>0.25</v>
      </c>
      <c r="Z20" s="19">
        <v>0.78125</v>
      </c>
      <c r="AA20" s="19">
        <v>4.1666666666666664E-2</v>
      </c>
      <c r="AB20" s="20">
        <f>Z20-Y20-AA20</f>
        <v>0.48958333333333331</v>
      </c>
      <c r="AC20" s="21"/>
      <c r="AD20" s="17">
        <v>42873</v>
      </c>
      <c r="AE20" s="19">
        <v>0.3125</v>
      </c>
      <c r="AF20" s="19">
        <v>0.72916666666666674</v>
      </c>
      <c r="AG20" s="19">
        <v>4.1666666666666664E-2</v>
      </c>
      <c r="AH20" s="20">
        <f>AF20-AE20-AG20</f>
        <v>0.37500000000000006</v>
      </c>
      <c r="AI20" s="21"/>
      <c r="AJ20" s="51">
        <v>42904</v>
      </c>
      <c r="AK20" s="18" t="s">
        <v>17</v>
      </c>
      <c r="AL20" s="18"/>
      <c r="AM20" s="18"/>
      <c r="AN20" s="18"/>
      <c r="AO20" s="18"/>
      <c r="AP20" s="51">
        <v>42934</v>
      </c>
      <c r="AQ20" s="19">
        <v>0.3125</v>
      </c>
      <c r="AR20" s="19">
        <v>0.72916666666666663</v>
      </c>
      <c r="AS20" s="19">
        <v>4.1666666666666664E-2</v>
      </c>
      <c r="AT20" s="20">
        <f t="shared" si="18"/>
        <v>0.37499999999999994</v>
      </c>
      <c r="AU20" s="21"/>
      <c r="AV20" s="51">
        <v>42965</v>
      </c>
      <c r="AW20" s="19">
        <v>0.3125</v>
      </c>
      <c r="AX20" s="19">
        <v>0.72916666666666663</v>
      </c>
      <c r="AY20" s="19">
        <v>4.1666666666666664E-2</v>
      </c>
      <c r="AZ20" s="20">
        <f t="shared" si="12"/>
        <v>0.37499999999999994</v>
      </c>
      <c r="BA20" s="99" t="s">
        <v>110</v>
      </c>
      <c r="BB20" s="51">
        <v>42996</v>
      </c>
      <c r="BC20" s="19">
        <v>0.3125</v>
      </c>
      <c r="BD20" s="19">
        <v>0.72916666666666663</v>
      </c>
      <c r="BE20" s="19">
        <v>4.1666666666666664E-2</v>
      </c>
      <c r="BF20" s="20">
        <f t="shared" ref="BF20:BF24" si="19">BD20-BC20-BE20</f>
        <v>0.37499999999999994</v>
      </c>
      <c r="BG20" s="21"/>
      <c r="BH20" s="51">
        <v>43026</v>
      </c>
      <c r="BI20" s="19">
        <v>0.3125</v>
      </c>
      <c r="BJ20" s="19">
        <v>0.72916666666666663</v>
      </c>
      <c r="BK20" s="19">
        <v>4.1666666666666664E-2</v>
      </c>
      <c r="BL20" s="20">
        <f t="shared" si="5"/>
        <v>0.37499999999999994</v>
      </c>
      <c r="BM20" s="21"/>
      <c r="BN20" s="51">
        <v>43057</v>
      </c>
      <c r="BO20" s="107"/>
      <c r="BP20" s="107"/>
      <c r="BQ20" s="107"/>
      <c r="BR20" s="108"/>
      <c r="BS20" s="109"/>
      <c r="BT20" s="51">
        <v>43087</v>
      </c>
      <c r="BU20" s="19">
        <v>0.3125</v>
      </c>
      <c r="BV20" s="41">
        <v>0.75</v>
      </c>
      <c r="BW20" s="19">
        <v>4.1666666666666664E-2</v>
      </c>
      <c r="BX20" s="20">
        <f t="shared" si="15"/>
        <v>0.39583333333333331</v>
      </c>
      <c r="BY20" s="21"/>
    </row>
    <row r="21" spans="1:77" x14ac:dyDescent="0.25">
      <c r="A21" s="59" t="s">
        <v>136</v>
      </c>
      <c r="B21" s="57"/>
      <c r="C21" s="57"/>
      <c r="D21" s="57"/>
      <c r="F21" s="17">
        <v>42754</v>
      </c>
      <c r="G21" s="19">
        <v>0.3125</v>
      </c>
      <c r="H21" s="19">
        <v>0.79166666666666663</v>
      </c>
      <c r="I21" s="19">
        <v>4.1666666666666664E-2</v>
      </c>
      <c r="J21" s="20">
        <f>H21-G21-I21</f>
        <v>0.43749999999999994</v>
      </c>
      <c r="K21" s="21"/>
      <c r="L21" s="17">
        <v>42785</v>
      </c>
      <c r="M21" s="18" t="s">
        <v>17</v>
      </c>
      <c r="N21" s="18"/>
      <c r="O21" s="18"/>
      <c r="P21" s="18"/>
      <c r="Q21" s="18"/>
      <c r="R21" s="17">
        <v>42813</v>
      </c>
      <c r="S21" s="18" t="s">
        <v>17</v>
      </c>
      <c r="T21" s="18"/>
      <c r="U21" s="18"/>
      <c r="V21" s="18"/>
      <c r="W21" s="18"/>
      <c r="X21" s="17">
        <v>42844</v>
      </c>
      <c r="Y21" s="19">
        <v>0.3125</v>
      </c>
      <c r="Z21" s="19">
        <v>0.77083333333333337</v>
      </c>
      <c r="AA21" s="19">
        <v>4.1666666666666664E-2</v>
      </c>
      <c r="AB21" s="20">
        <f>Z21-Y21-AA21</f>
        <v>0.41666666666666669</v>
      </c>
      <c r="AC21" s="21"/>
      <c r="AD21" s="17">
        <v>42874</v>
      </c>
      <c r="AE21" s="19">
        <v>0.3125</v>
      </c>
      <c r="AF21" s="19">
        <v>0.72916666666666663</v>
      </c>
      <c r="AG21" s="19">
        <v>4.1666666666666664E-2</v>
      </c>
      <c r="AH21" s="20">
        <f>AF21-AE21-AG21</f>
        <v>0.37499999999999994</v>
      </c>
      <c r="AI21" s="21"/>
      <c r="AJ21" s="51">
        <v>42905</v>
      </c>
      <c r="AK21" s="19">
        <v>0.3125</v>
      </c>
      <c r="AL21" s="19">
        <v>0.72916666666666674</v>
      </c>
      <c r="AM21" s="19">
        <v>4.1666666666666664E-2</v>
      </c>
      <c r="AN21" s="20">
        <f t="shared" si="17"/>
        <v>0.37500000000000006</v>
      </c>
      <c r="AO21" s="21"/>
      <c r="AP21" s="51">
        <v>42935</v>
      </c>
      <c r="AQ21" s="19">
        <v>0.3125</v>
      </c>
      <c r="AR21" s="41">
        <v>0.6875</v>
      </c>
      <c r="AS21" s="19">
        <v>4.1666666666666664E-2</v>
      </c>
      <c r="AT21" s="20">
        <f t="shared" si="18"/>
        <v>0.33333333333333331</v>
      </c>
      <c r="AU21" s="21"/>
      <c r="AV21" s="51">
        <v>42966</v>
      </c>
      <c r="AW21" s="107"/>
      <c r="AX21" s="107"/>
      <c r="AY21" s="107"/>
      <c r="AZ21" s="108"/>
      <c r="BA21" s="109"/>
      <c r="BB21" s="51">
        <v>42997</v>
      </c>
      <c r="BC21" s="19">
        <v>0.3125</v>
      </c>
      <c r="BD21" s="19">
        <v>0.72916666666666663</v>
      </c>
      <c r="BE21" s="19">
        <v>4.1666666666666664E-2</v>
      </c>
      <c r="BF21" s="20">
        <f t="shared" si="19"/>
        <v>0.37499999999999994</v>
      </c>
      <c r="BG21" s="21"/>
      <c r="BH21" s="51">
        <v>43027</v>
      </c>
      <c r="BI21" s="19">
        <v>0.3125</v>
      </c>
      <c r="BJ21" s="19">
        <v>0.72916666666666663</v>
      </c>
      <c r="BK21" s="19">
        <v>4.1666666666666664E-2</v>
      </c>
      <c r="BL21" s="20">
        <f t="shared" si="5"/>
        <v>0.37499999999999994</v>
      </c>
      <c r="BM21" s="21"/>
      <c r="BN21" s="51">
        <v>43058</v>
      </c>
      <c r="BO21" s="107"/>
      <c r="BP21" s="107"/>
      <c r="BQ21" s="107"/>
      <c r="BR21" s="108"/>
      <c r="BS21" s="109"/>
      <c r="BT21" s="51">
        <v>43088</v>
      </c>
      <c r="BU21" s="19">
        <v>0.3125</v>
      </c>
      <c r="BV21" s="41">
        <v>0.75</v>
      </c>
      <c r="BW21" s="19">
        <v>4.1666666666666664E-2</v>
      </c>
      <c r="BX21" s="20">
        <f t="shared" si="15"/>
        <v>0.39583333333333331</v>
      </c>
      <c r="BY21" s="21"/>
    </row>
    <row r="22" spans="1:77" x14ac:dyDescent="0.25">
      <c r="A22" s="65">
        <v>42867</v>
      </c>
      <c r="B22" s="62"/>
      <c r="C22" s="62" t="s">
        <v>142</v>
      </c>
      <c r="D22" s="127">
        <v>-9</v>
      </c>
      <c r="E22" s="127"/>
      <c r="F22" s="17">
        <v>42755</v>
      </c>
      <c r="G22" s="19">
        <v>0.3125</v>
      </c>
      <c r="H22" s="19">
        <v>0.72916666666666674</v>
      </c>
      <c r="I22" s="19">
        <v>4.1666666666666664E-2</v>
      </c>
      <c r="J22" s="20">
        <f>H22-G22-I22</f>
        <v>0.37500000000000006</v>
      </c>
      <c r="K22" s="21"/>
      <c r="L22" s="17">
        <v>42786</v>
      </c>
      <c r="M22" s="19">
        <v>0.3125</v>
      </c>
      <c r="N22" s="19">
        <v>0.72916666666666674</v>
      </c>
      <c r="O22" s="19">
        <v>4.1666666666666664E-2</v>
      </c>
      <c r="P22" s="20">
        <f>N22-M22-O22</f>
        <v>0.37500000000000006</v>
      </c>
      <c r="Q22" s="21"/>
      <c r="R22" s="17">
        <v>42814</v>
      </c>
      <c r="S22" s="19">
        <v>0.3125</v>
      </c>
      <c r="T22" s="19">
        <v>0.72916666666666674</v>
      </c>
      <c r="U22" s="19">
        <v>4.1666666666666664E-2</v>
      </c>
      <c r="V22" s="20">
        <f>T22-S22-U22</f>
        <v>0.37500000000000006</v>
      </c>
      <c r="W22" s="21"/>
      <c r="X22" s="17">
        <v>42845</v>
      </c>
      <c r="Y22" s="19">
        <v>0.3125</v>
      </c>
      <c r="Z22" s="19">
        <v>0.72916666666666674</v>
      </c>
      <c r="AA22" s="19">
        <v>4.1666666666666664E-2</v>
      </c>
      <c r="AB22" s="20">
        <f>Z22-Y22-AA22</f>
        <v>0.37500000000000006</v>
      </c>
      <c r="AC22" s="21"/>
      <c r="AD22" s="17">
        <v>42875</v>
      </c>
      <c r="AE22" s="18" t="s">
        <v>17</v>
      </c>
      <c r="AF22" s="18"/>
      <c r="AG22" s="18"/>
      <c r="AH22" s="18"/>
      <c r="AI22" s="18"/>
      <c r="AJ22" s="51">
        <v>42906</v>
      </c>
      <c r="AK22" s="19">
        <v>0.3125</v>
      </c>
      <c r="AL22" s="19">
        <v>0.72916666666666674</v>
      </c>
      <c r="AM22" s="19">
        <v>4.1666666666666664E-2</v>
      </c>
      <c r="AN22" s="20">
        <f t="shared" si="17"/>
        <v>0.37500000000000006</v>
      </c>
      <c r="AO22" s="21"/>
      <c r="AP22" s="51">
        <v>42936</v>
      </c>
      <c r="AQ22" s="19">
        <v>0.3125</v>
      </c>
      <c r="AR22" s="41">
        <v>0.5</v>
      </c>
      <c r="AS22" s="19">
        <v>0</v>
      </c>
      <c r="AT22" s="20">
        <f>AR22-AQ22-AS22</f>
        <v>0.1875</v>
      </c>
      <c r="AU22" s="21"/>
      <c r="AV22" s="51">
        <v>42967</v>
      </c>
      <c r="AW22" s="107"/>
      <c r="AX22" s="107"/>
      <c r="AY22" s="107"/>
      <c r="AZ22" s="108"/>
      <c r="BA22" s="109"/>
      <c r="BB22" s="51">
        <v>42998</v>
      </c>
      <c r="BC22" s="19">
        <v>0.3125</v>
      </c>
      <c r="BD22" s="19">
        <v>0.72916666666666663</v>
      </c>
      <c r="BE22" s="19">
        <v>4.1666666666666664E-2</v>
      </c>
      <c r="BF22" s="20">
        <f t="shared" si="19"/>
        <v>0.37499999999999994</v>
      </c>
      <c r="BG22" s="21"/>
      <c r="BH22" s="51">
        <v>43028</v>
      </c>
      <c r="BI22" s="19">
        <v>0.3125</v>
      </c>
      <c r="BJ22" s="41">
        <v>0.66666666666666663</v>
      </c>
      <c r="BK22" s="19">
        <v>4.1666666666666664E-2</v>
      </c>
      <c r="BL22" s="20">
        <f t="shared" si="5"/>
        <v>0.31249999999999994</v>
      </c>
      <c r="BM22" s="49" t="s">
        <v>89</v>
      </c>
      <c r="BN22" s="51">
        <v>43059</v>
      </c>
      <c r="BO22" s="19">
        <v>0.3125</v>
      </c>
      <c r="BP22" s="19">
        <v>0.72916666666666663</v>
      </c>
      <c r="BQ22" s="19">
        <v>4.1666666666666664E-2</v>
      </c>
      <c r="BR22" s="20">
        <f t="shared" si="2"/>
        <v>0.37499999999999994</v>
      </c>
      <c r="BS22" s="54" t="s">
        <v>33</v>
      </c>
      <c r="BT22" s="51">
        <v>43089</v>
      </c>
      <c r="BU22" s="19">
        <v>0.3125</v>
      </c>
      <c r="BV22" s="19">
        <v>0.72916666666666663</v>
      </c>
      <c r="BW22" s="19">
        <v>4.1666666666666664E-2</v>
      </c>
      <c r="BX22" s="20">
        <f t="shared" si="15"/>
        <v>0.37499999999999994</v>
      </c>
      <c r="BY22" s="21"/>
    </row>
    <row r="23" spans="1:77" x14ac:dyDescent="0.25">
      <c r="A23" s="65">
        <v>42870</v>
      </c>
      <c r="B23" s="62"/>
      <c r="C23" s="62" t="s">
        <v>142</v>
      </c>
      <c r="D23" s="127">
        <v>-9</v>
      </c>
      <c r="E23" s="127"/>
      <c r="F23" s="17">
        <v>42756</v>
      </c>
      <c r="G23" s="18" t="s">
        <v>17</v>
      </c>
      <c r="H23" s="18"/>
      <c r="I23" s="18"/>
      <c r="J23" s="18"/>
      <c r="K23" s="18"/>
      <c r="L23" s="17">
        <v>42787</v>
      </c>
      <c r="M23" s="19">
        <v>0.3125</v>
      </c>
      <c r="N23" s="19">
        <v>0.72916666666666674</v>
      </c>
      <c r="O23" s="19">
        <v>4.1666666666666664E-2</v>
      </c>
      <c r="P23" s="20">
        <f>N23-M23-O23</f>
        <v>0.37500000000000006</v>
      </c>
      <c r="Q23" s="21"/>
      <c r="R23" s="17">
        <v>42815</v>
      </c>
      <c r="S23" s="19">
        <v>0.3125</v>
      </c>
      <c r="T23" s="19">
        <v>0.72916666666666674</v>
      </c>
      <c r="U23" s="19">
        <v>4.1666666666666664E-2</v>
      </c>
      <c r="V23" s="20">
        <f>T23-S23-U23</f>
        <v>0.37500000000000006</v>
      </c>
      <c r="W23" s="21"/>
      <c r="X23" s="17">
        <v>42846</v>
      </c>
      <c r="Y23" s="19">
        <v>0.3125</v>
      </c>
      <c r="Z23" s="19">
        <v>0.72916666666666674</v>
      </c>
      <c r="AA23" s="19">
        <v>4.1666666666666664E-2</v>
      </c>
      <c r="AB23" s="20">
        <f>Z23-Y23-AA23</f>
        <v>0.37500000000000006</v>
      </c>
      <c r="AC23" s="21"/>
      <c r="AD23" s="17">
        <v>42876</v>
      </c>
      <c r="AE23" s="18" t="s">
        <v>17</v>
      </c>
      <c r="AF23" s="18"/>
      <c r="AG23" s="18"/>
      <c r="AH23" s="18"/>
      <c r="AI23" s="18"/>
      <c r="AJ23" s="51">
        <v>42907</v>
      </c>
      <c r="AK23" s="19">
        <v>0.3125</v>
      </c>
      <c r="AL23" s="19">
        <v>0.72916666666666674</v>
      </c>
      <c r="AM23" s="19">
        <v>4.1666666666666664E-2</v>
      </c>
      <c r="AN23" s="20">
        <f t="shared" si="17"/>
        <v>0.37500000000000006</v>
      </c>
      <c r="AO23" s="21"/>
      <c r="AP23" s="51">
        <v>42937</v>
      </c>
      <c r="AQ23" s="19">
        <v>0.3125</v>
      </c>
      <c r="AR23" s="19">
        <v>0.72916666666666663</v>
      </c>
      <c r="AS23" s="19">
        <v>4.1666666666666664E-2</v>
      </c>
      <c r="AT23" s="20">
        <f t="shared" si="18"/>
        <v>0.37499999999999994</v>
      </c>
      <c r="AU23" s="21"/>
      <c r="AV23" s="51">
        <v>42968</v>
      </c>
      <c r="AW23" s="19">
        <v>0.3125</v>
      </c>
      <c r="AX23" s="19">
        <v>0.72916666666666663</v>
      </c>
      <c r="AY23" s="19">
        <v>4.1666666666666664E-2</v>
      </c>
      <c r="AZ23" s="20">
        <f t="shared" si="12"/>
        <v>0.37499999999999994</v>
      </c>
      <c r="BA23" s="99" t="s">
        <v>110</v>
      </c>
      <c r="BB23" s="51">
        <v>42999</v>
      </c>
      <c r="BC23" s="19">
        <v>0.3125</v>
      </c>
      <c r="BD23" s="19">
        <v>0.72916666666666663</v>
      </c>
      <c r="BE23" s="19">
        <v>4.1666666666666664E-2</v>
      </c>
      <c r="BF23" s="20">
        <f t="shared" si="19"/>
        <v>0.37499999999999994</v>
      </c>
      <c r="BG23" s="21"/>
      <c r="BH23" s="51">
        <v>43029</v>
      </c>
      <c r="BI23" s="107"/>
      <c r="BJ23" s="107"/>
      <c r="BK23" s="107"/>
      <c r="BL23" s="108"/>
      <c r="BM23" s="109"/>
      <c r="BN23" s="51">
        <v>43060</v>
      </c>
      <c r="BO23" s="19">
        <v>0.3125</v>
      </c>
      <c r="BP23" s="19">
        <v>0.72916666666666663</v>
      </c>
      <c r="BQ23" s="19">
        <v>4.1666666666666664E-2</v>
      </c>
      <c r="BR23" s="20">
        <f t="shared" si="2"/>
        <v>0.37499999999999994</v>
      </c>
      <c r="BS23" s="54" t="s">
        <v>33</v>
      </c>
      <c r="BT23" s="51">
        <v>43090</v>
      </c>
      <c r="BU23" s="19">
        <v>0.3125</v>
      </c>
      <c r="BV23" s="19">
        <v>0.72916666666666663</v>
      </c>
      <c r="BW23" s="19">
        <v>4.1666666666666664E-2</v>
      </c>
      <c r="BX23" s="20">
        <f t="shared" si="15"/>
        <v>0.37499999999999994</v>
      </c>
      <c r="BY23" s="21"/>
    </row>
    <row r="24" spans="1:77" x14ac:dyDescent="0.25">
      <c r="A24" s="196">
        <v>42881</v>
      </c>
      <c r="B24" s="194"/>
      <c r="C24" s="194" t="s">
        <v>142</v>
      </c>
      <c r="D24" s="195">
        <v>-9</v>
      </c>
      <c r="E24" s="127" t="s">
        <v>141</v>
      </c>
      <c r="F24" s="17">
        <v>42757</v>
      </c>
      <c r="G24" s="18" t="s">
        <v>17</v>
      </c>
      <c r="H24" s="18"/>
      <c r="I24" s="18"/>
      <c r="J24" s="18"/>
      <c r="K24" s="18"/>
      <c r="L24" s="17">
        <v>42788</v>
      </c>
      <c r="M24" s="19">
        <v>0.3125</v>
      </c>
      <c r="N24" s="19">
        <v>0.72916666666666674</v>
      </c>
      <c r="O24" s="19">
        <v>4.1666666666666664E-2</v>
      </c>
      <c r="P24" s="20">
        <f>N24-M24-O24</f>
        <v>0.37500000000000006</v>
      </c>
      <c r="Q24" s="21"/>
      <c r="R24" s="17">
        <v>42816</v>
      </c>
      <c r="S24" s="19">
        <v>0.3125</v>
      </c>
      <c r="T24" s="19">
        <v>0.72916666666666674</v>
      </c>
      <c r="U24" s="19">
        <v>4.1666666666666664E-2</v>
      </c>
      <c r="V24" s="20">
        <f>T24-S24-U24</f>
        <v>0.37500000000000006</v>
      </c>
      <c r="W24" s="21"/>
      <c r="X24" s="17">
        <v>42847</v>
      </c>
      <c r="Y24" s="18" t="s">
        <v>17</v>
      </c>
      <c r="Z24" s="18"/>
      <c r="AA24" s="18"/>
      <c r="AB24" s="18"/>
      <c r="AC24" s="18"/>
      <c r="AD24" s="17">
        <v>42877</v>
      </c>
      <c r="AE24" s="19">
        <v>0.3125</v>
      </c>
      <c r="AF24" s="19">
        <v>0.72916666666666674</v>
      </c>
      <c r="AG24" s="19">
        <v>4.1666666666666664E-2</v>
      </c>
      <c r="AH24" s="20">
        <f>AF24-AE24-AG24</f>
        <v>0.37500000000000006</v>
      </c>
      <c r="AI24" s="21"/>
      <c r="AJ24" s="51">
        <v>42908</v>
      </c>
      <c r="AK24" s="19">
        <v>0.3125</v>
      </c>
      <c r="AL24" s="19">
        <v>0.72916666666666674</v>
      </c>
      <c r="AM24" s="19">
        <v>4.1666666666666664E-2</v>
      </c>
      <c r="AN24" s="20">
        <f t="shared" si="17"/>
        <v>0.37500000000000006</v>
      </c>
      <c r="AO24" s="21"/>
      <c r="AP24" s="51">
        <v>42938</v>
      </c>
      <c r="AQ24" s="18" t="s">
        <v>17</v>
      </c>
      <c r="AR24" s="18"/>
      <c r="AS24" s="18"/>
      <c r="AT24" s="18"/>
      <c r="AU24" s="18"/>
      <c r="AV24" s="51">
        <v>42969</v>
      </c>
      <c r="AW24" s="19">
        <v>0.3125</v>
      </c>
      <c r="AX24" s="19">
        <v>0.72916666666666663</v>
      </c>
      <c r="AY24" s="19">
        <v>4.1666666666666664E-2</v>
      </c>
      <c r="AZ24" s="20">
        <f t="shared" si="12"/>
        <v>0.37499999999999994</v>
      </c>
      <c r="BA24" s="99" t="s">
        <v>110</v>
      </c>
      <c r="BB24" s="51">
        <v>43000</v>
      </c>
      <c r="BC24" s="19">
        <v>0.3125</v>
      </c>
      <c r="BD24" s="41">
        <v>0.75</v>
      </c>
      <c r="BE24" s="19">
        <v>4.1666666666666664E-2</v>
      </c>
      <c r="BF24" s="20">
        <f t="shared" si="19"/>
        <v>0.39583333333333331</v>
      </c>
      <c r="BG24" s="21"/>
      <c r="BH24" s="51">
        <v>43030</v>
      </c>
      <c r="BI24" s="107"/>
      <c r="BJ24" s="107"/>
      <c r="BK24" s="107"/>
      <c r="BL24" s="108"/>
      <c r="BM24" s="109"/>
      <c r="BN24" s="51">
        <v>43061</v>
      </c>
      <c r="BO24" s="19">
        <v>0.3125</v>
      </c>
      <c r="BP24" s="19">
        <v>0.72916666666666663</v>
      </c>
      <c r="BQ24" s="19">
        <v>4.1666666666666664E-2</v>
      </c>
      <c r="BR24" s="20">
        <f t="shared" si="2"/>
        <v>0.37499999999999994</v>
      </c>
      <c r="BS24" s="21"/>
      <c r="BT24" s="51">
        <v>43091</v>
      </c>
      <c r="BU24" s="19">
        <v>0.3125</v>
      </c>
      <c r="BV24" s="19">
        <v>0.72916666666666663</v>
      </c>
      <c r="BW24" s="19">
        <v>4.1666666666666664E-2</v>
      </c>
      <c r="BX24" s="20">
        <f t="shared" si="15"/>
        <v>0.37499999999999994</v>
      </c>
      <c r="BY24" s="21"/>
    </row>
    <row r="25" spans="1:77" x14ac:dyDescent="0.25">
      <c r="A25" s="61">
        <v>42892</v>
      </c>
      <c r="B25" s="62"/>
      <c r="C25" s="62" t="s">
        <v>142</v>
      </c>
      <c r="D25" s="127">
        <v>-9</v>
      </c>
      <c r="E25" s="127" t="s">
        <v>140</v>
      </c>
      <c r="F25" s="17">
        <v>42758</v>
      </c>
      <c r="G25" s="19">
        <v>0.3125</v>
      </c>
      <c r="H25" s="19">
        <v>0.72916666666666674</v>
      </c>
      <c r="I25" s="19">
        <v>4.1666666666666664E-2</v>
      </c>
      <c r="J25" s="20">
        <f>H25-G25-I25</f>
        <v>0.37500000000000006</v>
      </c>
      <c r="K25" s="21"/>
      <c r="L25" s="17">
        <v>42789</v>
      </c>
      <c r="M25" s="19">
        <v>0.3125</v>
      </c>
      <c r="N25" s="19">
        <v>0.72916666666666674</v>
      </c>
      <c r="O25" s="19">
        <v>4.1666666666666664E-2</v>
      </c>
      <c r="P25" s="20">
        <f>N25-M25-O25</f>
        <v>0.37500000000000006</v>
      </c>
      <c r="Q25" s="21"/>
      <c r="R25" s="17">
        <v>42817</v>
      </c>
      <c r="S25" s="19">
        <v>0.25</v>
      </c>
      <c r="T25" s="19">
        <v>0.75</v>
      </c>
      <c r="U25" s="19">
        <v>4.1666666666666664E-2</v>
      </c>
      <c r="V25" s="20">
        <f>T25-S25-U25</f>
        <v>0.45833333333333331</v>
      </c>
      <c r="W25" s="21"/>
      <c r="X25" s="17">
        <v>42848</v>
      </c>
      <c r="Y25" s="18" t="s">
        <v>17</v>
      </c>
      <c r="Z25" s="18"/>
      <c r="AA25" s="18"/>
      <c r="AB25" s="18"/>
      <c r="AC25" s="18"/>
      <c r="AD25" s="17">
        <v>42878</v>
      </c>
      <c r="AE25" s="19">
        <v>0.3125</v>
      </c>
      <c r="AF25" s="19">
        <v>0.72916666666666674</v>
      </c>
      <c r="AG25" s="19">
        <v>4.1666666666666664E-2</v>
      </c>
      <c r="AH25" s="20">
        <f>AF25-AE25-AG25</f>
        <v>0.37500000000000006</v>
      </c>
      <c r="AI25" s="21"/>
      <c r="AJ25" s="51">
        <v>42909</v>
      </c>
      <c r="AK25" s="19">
        <v>0.3125</v>
      </c>
      <c r="AL25" s="41">
        <v>0.6875</v>
      </c>
      <c r="AM25" s="19">
        <v>4.1666666666666664E-2</v>
      </c>
      <c r="AN25" s="20">
        <f t="shared" si="17"/>
        <v>0.33333333333333331</v>
      </c>
      <c r="AO25" s="21"/>
      <c r="AP25" s="51">
        <v>42939</v>
      </c>
      <c r="AQ25" s="18" t="s">
        <v>17</v>
      </c>
      <c r="AR25" s="18"/>
      <c r="AS25" s="18"/>
      <c r="AT25" s="18"/>
      <c r="AU25" s="18"/>
      <c r="AV25" s="51">
        <v>42970</v>
      </c>
      <c r="AW25" s="19">
        <v>0.3125</v>
      </c>
      <c r="AX25" s="19">
        <v>0.72916666666666663</v>
      </c>
      <c r="AY25" s="19">
        <v>4.1666666666666664E-2</v>
      </c>
      <c r="AZ25" s="20">
        <f t="shared" si="12"/>
        <v>0.37499999999999994</v>
      </c>
      <c r="BA25" s="99" t="s">
        <v>110</v>
      </c>
      <c r="BB25" s="51">
        <v>43001</v>
      </c>
      <c r="BC25" s="107"/>
      <c r="BD25" s="107"/>
      <c r="BE25" s="107"/>
      <c r="BF25" s="108"/>
      <c r="BG25" s="109"/>
      <c r="BH25" s="51">
        <v>43031</v>
      </c>
      <c r="BI25" s="19">
        <v>0.3125</v>
      </c>
      <c r="BJ25" s="19">
        <v>0.72916666666666663</v>
      </c>
      <c r="BK25" s="19">
        <v>4.1666666666666664E-2</v>
      </c>
      <c r="BL25" s="20">
        <f t="shared" si="5"/>
        <v>0.37499999999999994</v>
      </c>
      <c r="BM25" s="21"/>
      <c r="BN25" s="51">
        <v>43062</v>
      </c>
      <c r="BO25" s="19">
        <v>0.3125</v>
      </c>
      <c r="BP25" s="19">
        <v>0.72916666666666663</v>
      </c>
      <c r="BQ25" s="19">
        <v>4.1666666666666664E-2</v>
      </c>
      <c r="BR25" s="20">
        <f t="shared" si="2"/>
        <v>0.37499999999999994</v>
      </c>
      <c r="BS25" s="21"/>
      <c r="BT25" s="51">
        <v>43092</v>
      </c>
      <c r="BU25" s="107"/>
      <c r="BV25" s="107"/>
      <c r="BW25" s="107"/>
      <c r="BX25" s="108"/>
      <c r="BY25" s="109"/>
    </row>
    <row r="26" spans="1:77" x14ac:dyDescent="0.25">
      <c r="A26" s="61">
        <v>42893</v>
      </c>
      <c r="B26" s="62"/>
      <c r="C26" s="62"/>
      <c r="D26" s="127">
        <v>-9</v>
      </c>
      <c r="E26" s="127"/>
      <c r="F26" s="17">
        <v>42759</v>
      </c>
      <c r="G26" s="19">
        <v>0.22916666666666669</v>
      </c>
      <c r="H26" s="19">
        <v>0.70833333333333337</v>
      </c>
      <c r="I26" s="19">
        <v>4.1666666666666664E-2</v>
      </c>
      <c r="J26" s="20">
        <f>H26-G26-I26</f>
        <v>0.4375</v>
      </c>
      <c r="K26" s="21"/>
      <c r="L26" s="17">
        <v>42790</v>
      </c>
      <c r="M26" s="19">
        <v>0.3125</v>
      </c>
      <c r="N26" s="19">
        <v>0.72916666666666674</v>
      </c>
      <c r="O26" s="19">
        <v>4.1666666666666664E-2</v>
      </c>
      <c r="P26" s="20">
        <f>N26-M26-O26</f>
        <v>0.37500000000000006</v>
      </c>
      <c r="Q26" s="21"/>
      <c r="R26" s="17">
        <v>42818</v>
      </c>
      <c r="S26" s="19">
        <v>0.25</v>
      </c>
      <c r="T26" s="19">
        <v>0.875</v>
      </c>
      <c r="U26" s="19">
        <v>4.1666666666666664E-2</v>
      </c>
      <c r="V26" s="20">
        <f>T26-S26-U26</f>
        <v>0.58333333333333337</v>
      </c>
      <c r="W26" s="21"/>
      <c r="X26" s="17">
        <v>42849</v>
      </c>
      <c r="Y26" s="19">
        <v>0.3125</v>
      </c>
      <c r="Z26" s="19">
        <v>0.72916666666666674</v>
      </c>
      <c r="AA26" s="19">
        <v>4.1666666666666664E-2</v>
      </c>
      <c r="AB26" s="20">
        <f>Z26-Y26-AA26</f>
        <v>0.37500000000000006</v>
      </c>
      <c r="AC26" s="21"/>
      <c r="AD26" s="17">
        <v>42879</v>
      </c>
      <c r="AE26" s="19">
        <v>0.3125</v>
      </c>
      <c r="AF26" s="19">
        <v>0.72916666666666674</v>
      </c>
      <c r="AG26" s="19">
        <v>0</v>
      </c>
      <c r="AH26" s="20">
        <f>AF26-AE26-AG26</f>
        <v>0.41666666666666674</v>
      </c>
      <c r="AI26" s="21"/>
      <c r="AJ26" s="51">
        <v>42910</v>
      </c>
      <c r="AK26" s="18" t="s">
        <v>17</v>
      </c>
      <c r="AL26" s="18"/>
      <c r="AM26" s="18"/>
      <c r="AN26" s="18"/>
      <c r="AO26" s="18"/>
      <c r="AP26" s="51">
        <v>42940</v>
      </c>
      <c r="AQ26" s="19">
        <v>0.3125</v>
      </c>
      <c r="AR26" s="19">
        <v>0.72916666666666663</v>
      </c>
      <c r="AS26" s="19">
        <v>4.1666666666666664E-2</v>
      </c>
      <c r="AT26" s="20">
        <f t="shared" ref="AT26:AT30" si="20">AR26-AQ26-AS26</f>
        <v>0.37499999999999994</v>
      </c>
      <c r="AU26" s="21"/>
      <c r="AV26" s="51">
        <v>42971</v>
      </c>
      <c r="AW26" s="19">
        <v>0.3125</v>
      </c>
      <c r="AX26" s="19">
        <v>0.72916666666666663</v>
      </c>
      <c r="AY26" s="19">
        <v>4.1666666666666664E-2</v>
      </c>
      <c r="AZ26" s="20">
        <f t="shared" si="12"/>
        <v>0.37499999999999994</v>
      </c>
      <c r="BA26" s="21"/>
      <c r="BB26" s="51">
        <v>43002</v>
      </c>
      <c r="BC26" s="107"/>
      <c r="BD26" s="107"/>
      <c r="BE26" s="107"/>
      <c r="BF26" s="108"/>
      <c r="BG26" s="109"/>
      <c r="BH26" s="51">
        <v>43032</v>
      </c>
      <c r="BI26" s="19">
        <v>0.3125</v>
      </c>
      <c r="BJ26" s="19">
        <v>0.72916666666666663</v>
      </c>
      <c r="BK26" s="19">
        <v>4.1666666666666664E-2</v>
      </c>
      <c r="BL26" s="20">
        <f t="shared" si="5"/>
        <v>0.37499999999999994</v>
      </c>
      <c r="BM26" s="21"/>
      <c r="BN26" s="51">
        <v>43063</v>
      </c>
      <c r="BO26" s="19">
        <v>0.3125</v>
      </c>
      <c r="BP26" s="41">
        <v>0.77083333333333337</v>
      </c>
      <c r="BQ26" s="19">
        <v>4.1666666666666664E-2</v>
      </c>
      <c r="BR26" s="20">
        <f t="shared" si="2"/>
        <v>0.41666666666666669</v>
      </c>
      <c r="BS26" s="21"/>
      <c r="BT26" s="51">
        <v>43093</v>
      </c>
      <c r="BU26" s="107"/>
      <c r="BV26" s="107"/>
      <c r="BW26" s="107"/>
      <c r="BX26" s="108"/>
      <c r="BY26" s="109"/>
    </row>
    <row r="27" spans="1:77" x14ac:dyDescent="0.25">
      <c r="A27" s="193">
        <v>42898</v>
      </c>
      <c r="B27" s="194"/>
      <c r="C27" s="194"/>
      <c r="D27" s="195">
        <v>-9</v>
      </c>
      <c r="E27" s="127"/>
      <c r="F27" s="17">
        <v>42760</v>
      </c>
      <c r="G27" s="19">
        <v>0.33333333333333331</v>
      </c>
      <c r="H27" s="19">
        <v>0.72916666666666674</v>
      </c>
      <c r="I27" s="19">
        <v>4.1666666666666664E-2</v>
      </c>
      <c r="J27" s="20">
        <f>H27-G27-I27</f>
        <v>0.35416666666666674</v>
      </c>
      <c r="K27" s="21"/>
      <c r="L27" s="17">
        <v>42791</v>
      </c>
      <c r="M27" s="18" t="s">
        <v>17</v>
      </c>
      <c r="N27" s="18"/>
      <c r="O27" s="18"/>
      <c r="P27" s="18"/>
      <c r="Q27" s="18"/>
      <c r="R27" s="17">
        <v>42819</v>
      </c>
      <c r="S27" s="18" t="s">
        <v>17</v>
      </c>
      <c r="T27" s="18"/>
      <c r="U27" s="18"/>
      <c r="V27" s="18"/>
      <c r="W27" s="18"/>
      <c r="X27" s="17">
        <v>42850</v>
      </c>
      <c r="Y27" s="19">
        <v>0.3125</v>
      </c>
      <c r="Z27" s="19">
        <v>0.72916666666666674</v>
      </c>
      <c r="AA27" s="19">
        <v>4.1666666666666664E-2</v>
      </c>
      <c r="AB27" s="20">
        <f>Z27-Y27-AA27</f>
        <v>0.37500000000000006</v>
      </c>
      <c r="AC27" s="21"/>
      <c r="AD27" s="17">
        <v>42880</v>
      </c>
      <c r="AE27" s="28">
        <v>0.3125</v>
      </c>
      <c r="AF27" s="28">
        <v>0.72916666666666674</v>
      </c>
      <c r="AG27" s="28">
        <v>4.1666666666666664E-2</v>
      </c>
      <c r="AH27" s="29">
        <v>0.37500000000000006</v>
      </c>
      <c r="AI27" s="32" t="s">
        <v>32</v>
      </c>
      <c r="AJ27" s="51">
        <v>42911</v>
      </c>
      <c r="AK27" s="18" t="s">
        <v>17</v>
      </c>
      <c r="AL27" s="18"/>
      <c r="AM27" s="18"/>
      <c r="AN27" s="18"/>
      <c r="AO27" s="18"/>
      <c r="AP27" s="51">
        <v>42941</v>
      </c>
      <c r="AQ27" s="19">
        <v>0.3125</v>
      </c>
      <c r="AR27" s="41">
        <v>0.6875</v>
      </c>
      <c r="AS27" s="19">
        <v>4.1666666666666664E-2</v>
      </c>
      <c r="AT27" s="20">
        <f t="shared" si="20"/>
        <v>0.33333333333333331</v>
      </c>
      <c r="AU27" s="21"/>
      <c r="AV27" s="51">
        <v>42972</v>
      </c>
      <c r="AW27" s="41">
        <v>0.29166666666666669</v>
      </c>
      <c r="AX27" s="41">
        <v>0.75</v>
      </c>
      <c r="AY27" s="19">
        <v>4.1666666666666664E-2</v>
      </c>
      <c r="AZ27" s="20">
        <f t="shared" si="12"/>
        <v>0.41666666666666663</v>
      </c>
      <c r="BA27" s="21"/>
      <c r="BB27" s="51">
        <v>43003</v>
      </c>
      <c r="BC27" s="19">
        <v>0.3125</v>
      </c>
      <c r="BD27" s="41">
        <v>0.75</v>
      </c>
      <c r="BE27" s="19">
        <v>4.1666666666666664E-2</v>
      </c>
      <c r="BF27" s="20">
        <f t="shared" ref="BF27:BF31" si="21">BD27-BC27-BE27</f>
        <v>0.39583333333333331</v>
      </c>
      <c r="BG27" s="21"/>
      <c r="BH27" s="51">
        <v>43033</v>
      </c>
      <c r="BI27" s="19">
        <v>0.3125</v>
      </c>
      <c r="BJ27" s="19">
        <v>0.77083333333333337</v>
      </c>
      <c r="BK27" s="19">
        <v>4.1666666666666664E-2</v>
      </c>
      <c r="BL27" s="20">
        <f t="shared" si="5"/>
        <v>0.41666666666666669</v>
      </c>
      <c r="BM27" s="21"/>
      <c r="BN27" s="51">
        <v>43064</v>
      </c>
      <c r="BO27" s="107"/>
      <c r="BP27" s="107"/>
      <c r="BQ27" s="107"/>
      <c r="BR27" s="108"/>
      <c r="BS27" s="109"/>
      <c r="BT27" s="51">
        <v>43094</v>
      </c>
      <c r="BU27" s="181"/>
      <c r="BV27" s="181"/>
      <c r="BW27" s="181"/>
      <c r="BX27" s="182"/>
      <c r="BY27" s="183" t="s">
        <v>109</v>
      </c>
    </row>
    <row r="28" spans="1:77" x14ac:dyDescent="0.25">
      <c r="A28" s="65">
        <v>42943</v>
      </c>
      <c r="B28" s="57"/>
      <c r="C28" s="57"/>
      <c r="D28" s="127">
        <v>-9</v>
      </c>
      <c r="E28" s="127"/>
      <c r="F28" s="17">
        <v>42761</v>
      </c>
      <c r="G28" s="19">
        <v>0.29166666666666669</v>
      </c>
      <c r="H28" s="19">
        <v>0.72916666666666674</v>
      </c>
      <c r="I28" s="19">
        <v>4.1666666666666664E-2</v>
      </c>
      <c r="J28" s="20">
        <f>H28-G28-I28</f>
        <v>0.39583333333333337</v>
      </c>
      <c r="K28" s="21"/>
      <c r="L28" s="17">
        <v>42792</v>
      </c>
      <c r="M28" s="18" t="s">
        <v>17</v>
      </c>
      <c r="N28" s="18"/>
      <c r="O28" s="18"/>
      <c r="P28" s="18"/>
      <c r="Q28" s="18"/>
      <c r="R28" s="17">
        <v>42820</v>
      </c>
      <c r="S28" s="18" t="s">
        <v>17</v>
      </c>
      <c r="T28" s="18"/>
      <c r="U28" s="18"/>
      <c r="V28" s="18"/>
      <c r="W28" s="18"/>
      <c r="X28" s="17">
        <v>42851</v>
      </c>
      <c r="Y28" s="19">
        <v>0.3125</v>
      </c>
      <c r="Z28" s="19">
        <v>0.72916666666666674</v>
      </c>
      <c r="AA28" s="19">
        <v>4.1666666666666664E-2</v>
      </c>
      <c r="AB28" s="20">
        <f>Z28-Y28-AA28</f>
        <v>0.37500000000000006</v>
      </c>
      <c r="AC28" s="21"/>
      <c r="AD28" s="17">
        <v>42881</v>
      </c>
      <c r="AE28" s="52">
        <v>0.3125</v>
      </c>
      <c r="AF28" s="52">
        <v>0.72916666666666674</v>
      </c>
      <c r="AG28" s="52">
        <v>4.1666666666666664E-2</v>
      </c>
      <c r="AH28" s="53">
        <f>AF28-AE28-AG28</f>
        <v>0.37500000000000006</v>
      </c>
      <c r="AI28" s="54" t="s">
        <v>33</v>
      </c>
      <c r="AJ28" s="51">
        <v>42912</v>
      </c>
      <c r="AK28" s="41">
        <v>0.25</v>
      </c>
      <c r="AL28" s="41">
        <v>0.79166666666666663</v>
      </c>
      <c r="AM28" s="210">
        <v>4.1666666666666664E-2</v>
      </c>
      <c r="AN28" s="20">
        <f t="shared" si="17"/>
        <v>0.49999999999999994</v>
      </c>
      <c r="AO28" s="21"/>
      <c r="AP28" s="51">
        <v>42942</v>
      </c>
      <c r="AQ28" s="19">
        <v>0.3125</v>
      </c>
      <c r="AR28" s="19">
        <v>0.72916666666666663</v>
      </c>
      <c r="AS28" s="19">
        <v>4.1666666666666664E-2</v>
      </c>
      <c r="AT28" s="20">
        <f t="shared" si="20"/>
        <v>0.37499999999999994</v>
      </c>
      <c r="AU28" s="21"/>
      <c r="AV28" s="51">
        <v>42973</v>
      </c>
      <c r="AW28" s="107"/>
      <c r="AX28" s="107"/>
      <c r="AY28" s="107"/>
      <c r="AZ28" s="108"/>
      <c r="BA28" s="109"/>
      <c r="BB28" s="51">
        <v>43004</v>
      </c>
      <c r="BC28" s="19">
        <v>0.3125</v>
      </c>
      <c r="BD28" s="41">
        <v>0.75</v>
      </c>
      <c r="BE28" s="19">
        <v>4.1666666666666664E-2</v>
      </c>
      <c r="BF28" s="20">
        <f t="shared" si="21"/>
        <v>0.39583333333333331</v>
      </c>
      <c r="BG28" s="21"/>
      <c r="BH28" s="51">
        <v>43034</v>
      </c>
      <c r="BI28" s="19">
        <v>0.3125</v>
      </c>
      <c r="BJ28" s="19">
        <v>0.72916666666666663</v>
      </c>
      <c r="BK28" s="19">
        <v>4.1666666666666664E-2</v>
      </c>
      <c r="BL28" s="20">
        <f t="shared" si="5"/>
        <v>0.37499999999999994</v>
      </c>
      <c r="BM28" s="21"/>
      <c r="BN28" s="51">
        <v>43065</v>
      </c>
      <c r="BO28" s="107"/>
      <c r="BP28" s="107"/>
      <c r="BQ28" s="107"/>
      <c r="BR28" s="108"/>
      <c r="BS28" s="109"/>
      <c r="BT28" s="51">
        <v>43095</v>
      </c>
      <c r="BU28" s="19">
        <v>0.3125</v>
      </c>
      <c r="BV28" s="19">
        <v>0.72916666666666663</v>
      </c>
      <c r="BW28" s="19">
        <v>4.1666666666666664E-2</v>
      </c>
      <c r="BX28" s="20">
        <f t="shared" si="15"/>
        <v>0.37499999999999994</v>
      </c>
      <c r="BY28" s="99" t="s">
        <v>163</v>
      </c>
    </row>
    <row r="29" spans="1:77" x14ac:dyDescent="0.25">
      <c r="A29" s="65">
        <v>42944</v>
      </c>
      <c r="B29" s="57"/>
      <c r="C29" s="57"/>
      <c r="D29" s="127">
        <v>-9</v>
      </c>
      <c r="E29" s="127"/>
      <c r="F29" s="17">
        <v>42762</v>
      </c>
      <c r="G29" s="19">
        <v>0.3125</v>
      </c>
      <c r="H29" s="19">
        <v>0.75</v>
      </c>
      <c r="I29" s="19">
        <v>4.1666666666666664E-2</v>
      </c>
      <c r="J29" s="20">
        <f>H29-G29-I29</f>
        <v>0.39583333333333331</v>
      </c>
      <c r="K29" s="21"/>
      <c r="L29" s="17">
        <v>42793</v>
      </c>
      <c r="M29" s="19">
        <v>0.3125</v>
      </c>
      <c r="N29" s="19">
        <v>0.72916666666666674</v>
      </c>
      <c r="O29" s="19">
        <v>4.1666666666666664E-2</v>
      </c>
      <c r="P29" s="20">
        <f>N29-M29-O29</f>
        <v>0.37500000000000006</v>
      </c>
      <c r="Q29" s="21"/>
      <c r="R29" s="17">
        <v>42821</v>
      </c>
      <c r="S29" s="19">
        <v>0.25</v>
      </c>
      <c r="T29" s="19">
        <v>0.80208333333333326</v>
      </c>
      <c r="U29" s="19">
        <v>4.1666666666666664E-2</v>
      </c>
      <c r="V29" s="20">
        <f>T29-S29-U29</f>
        <v>0.51041666666666663</v>
      </c>
      <c r="W29" s="21"/>
      <c r="X29" s="17">
        <v>42852</v>
      </c>
      <c r="Y29" s="19">
        <v>0.3125</v>
      </c>
      <c r="Z29" s="19">
        <v>0.84375</v>
      </c>
      <c r="AA29" s="19">
        <v>4.1666666666666664E-2</v>
      </c>
      <c r="AB29" s="20">
        <f>Z29-Y29-AA29</f>
        <v>0.48958333333333331</v>
      </c>
      <c r="AC29" s="21"/>
      <c r="AD29" s="17">
        <v>42882</v>
      </c>
      <c r="AE29" s="18" t="s">
        <v>17</v>
      </c>
      <c r="AF29" s="18"/>
      <c r="AG29" s="18"/>
      <c r="AH29" s="18"/>
      <c r="AI29" s="18"/>
      <c r="AJ29" s="51">
        <v>42913</v>
      </c>
      <c r="AK29" s="41">
        <v>0.29166666666666669</v>
      </c>
      <c r="AL29" s="19">
        <v>0.75</v>
      </c>
      <c r="AM29" s="210">
        <v>4.1666666666666664E-2</v>
      </c>
      <c r="AN29" s="20">
        <f t="shared" si="17"/>
        <v>0.41666666666666663</v>
      </c>
      <c r="AO29" s="21"/>
      <c r="AP29" s="75">
        <v>42943</v>
      </c>
      <c r="AQ29" s="52">
        <v>0.3125</v>
      </c>
      <c r="AR29" s="52">
        <v>0.72916666666666674</v>
      </c>
      <c r="AS29" s="52">
        <v>4.1666666666666664E-2</v>
      </c>
      <c r="AT29" s="53">
        <f t="shared" si="20"/>
        <v>0.37500000000000006</v>
      </c>
      <c r="AU29" s="54" t="s">
        <v>33</v>
      </c>
      <c r="AV29" s="51">
        <v>42974</v>
      </c>
      <c r="AW29" s="107"/>
      <c r="AX29" s="107"/>
      <c r="AY29" s="107"/>
      <c r="AZ29" s="108"/>
      <c r="BA29" s="109"/>
      <c r="BB29" s="51">
        <v>43005</v>
      </c>
      <c r="BC29" s="19">
        <v>0.3125</v>
      </c>
      <c r="BD29" s="41">
        <v>0.75</v>
      </c>
      <c r="BE29" s="19">
        <v>4.1666666666666664E-2</v>
      </c>
      <c r="BF29" s="20">
        <f t="shared" si="21"/>
        <v>0.39583333333333331</v>
      </c>
      <c r="BG29" s="21"/>
      <c r="BH29" s="51">
        <v>43035</v>
      </c>
      <c r="BI29" s="41">
        <v>0.29166666666666669</v>
      </c>
      <c r="BJ29" s="41">
        <v>0.8125</v>
      </c>
      <c r="BK29" s="19">
        <v>4.1666666666666664E-2</v>
      </c>
      <c r="BL29" s="20">
        <f t="shared" si="5"/>
        <v>0.47916666666666657</v>
      </c>
      <c r="BM29" s="21"/>
      <c r="BN29" s="51">
        <v>43066</v>
      </c>
      <c r="BO29" s="19">
        <v>0.3125</v>
      </c>
      <c r="BP29" s="19">
        <v>0.72916666666666663</v>
      </c>
      <c r="BQ29" s="19">
        <v>4.1666666666666664E-2</v>
      </c>
      <c r="BR29" s="20">
        <f t="shared" si="2"/>
        <v>0.37499999999999994</v>
      </c>
      <c r="BS29" s="21"/>
      <c r="BT29" s="51">
        <v>43096</v>
      </c>
      <c r="BU29" s="19">
        <v>0.3125</v>
      </c>
      <c r="BV29" s="19">
        <v>0.72916666666666663</v>
      </c>
      <c r="BW29" s="19">
        <v>4.1666666666666664E-2</v>
      </c>
      <c r="BX29" s="20">
        <f t="shared" si="15"/>
        <v>0.37499999999999994</v>
      </c>
      <c r="BY29" s="99" t="s">
        <v>163</v>
      </c>
    </row>
    <row r="30" spans="1:77" x14ac:dyDescent="0.25">
      <c r="A30" s="65">
        <v>42947</v>
      </c>
      <c r="D30" s="127">
        <v>-9</v>
      </c>
      <c r="E30" s="127"/>
      <c r="F30" s="17">
        <v>42763</v>
      </c>
      <c r="G30" s="18" t="s">
        <v>17</v>
      </c>
      <c r="H30" s="18"/>
      <c r="I30" s="18"/>
      <c r="J30" s="18"/>
      <c r="K30" s="18"/>
      <c r="L30" s="17">
        <v>42794</v>
      </c>
      <c r="M30" s="19">
        <v>0.3125</v>
      </c>
      <c r="N30" s="19">
        <v>0.72916666666666674</v>
      </c>
      <c r="O30" s="19">
        <v>4.1666666666666664E-2</v>
      </c>
      <c r="P30" s="20">
        <f>N30-M30-O30</f>
        <v>0.37500000000000006</v>
      </c>
      <c r="Q30" s="21"/>
      <c r="R30" s="17">
        <v>42822</v>
      </c>
      <c r="S30" s="19">
        <v>0.3125</v>
      </c>
      <c r="T30" s="19">
        <v>0.84375</v>
      </c>
      <c r="U30" s="19">
        <v>4.1666666666666664E-2</v>
      </c>
      <c r="V30" s="20">
        <f>T30-S30-U30</f>
        <v>0.48958333333333331</v>
      </c>
      <c r="W30" s="21"/>
      <c r="X30" s="17">
        <v>42853</v>
      </c>
      <c r="Y30" s="19">
        <v>0.3125</v>
      </c>
      <c r="Z30" s="19">
        <v>0.76041666666666663</v>
      </c>
      <c r="AA30" s="19">
        <v>4.1666666666666664E-2</v>
      </c>
      <c r="AB30" s="20">
        <f>Z30-Y30-AA30</f>
        <v>0.40624999999999994</v>
      </c>
      <c r="AC30" s="21"/>
      <c r="AD30" s="17">
        <v>42883</v>
      </c>
      <c r="AE30" s="18" t="s">
        <v>17</v>
      </c>
      <c r="AF30" s="18"/>
      <c r="AG30" s="18"/>
      <c r="AH30" s="18"/>
      <c r="AI30" s="18"/>
      <c r="AJ30" s="51">
        <v>42914</v>
      </c>
      <c r="AK30" s="19">
        <v>0.3125</v>
      </c>
      <c r="AL30" s="41">
        <v>0.77083333333333337</v>
      </c>
      <c r="AM30" s="19">
        <v>4.1666666666666664E-2</v>
      </c>
      <c r="AN30" s="20">
        <f t="shared" si="17"/>
        <v>0.41666666666666669</v>
      </c>
      <c r="AO30" s="21"/>
      <c r="AP30" s="75">
        <v>42944</v>
      </c>
      <c r="AQ30" s="52">
        <v>0.3125</v>
      </c>
      <c r="AR30" s="52">
        <v>0.72916666666666674</v>
      </c>
      <c r="AS30" s="52">
        <v>4.1666666666666664E-2</v>
      </c>
      <c r="AT30" s="53">
        <f t="shared" si="20"/>
        <v>0.37500000000000006</v>
      </c>
      <c r="AU30" s="54" t="s">
        <v>33</v>
      </c>
      <c r="AV30" s="51">
        <v>42975</v>
      </c>
      <c r="AW30" s="19">
        <v>0.3125</v>
      </c>
      <c r="AX30" s="19">
        <v>0.75</v>
      </c>
      <c r="AY30" s="19">
        <v>4.1666666666666664E-2</v>
      </c>
      <c r="AZ30" s="20">
        <f t="shared" si="12"/>
        <v>0.39583333333333331</v>
      </c>
      <c r="BA30" s="21"/>
      <c r="BB30" s="51">
        <v>43006</v>
      </c>
      <c r="BC30" s="19">
        <v>0.3125</v>
      </c>
      <c r="BD30" s="19">
        <v>0.72916666666666663</v>
      </c>
      <c r="BE30" s="19">
        <v>4.1666666666666664E-2</v>
      </c>
      <c r="BF30" s="20">
        <f t="shared" si="21"/>
        <v>0.37499999999999994</v>
      </c>
      <c r="BG30" s="21"/>
      <c r="BH30" s="51">
        <v>43036</v>
      </c>
      <c r="BI30" s="107"/>
      <c r="BJ30" s="107"/>
      <c r="BK30" s="107"/>
      <c r="BL30" s="108"/>
      <c r="BM30" s="109"/>
      <c r="BN30" s="51">
        <v>43067</v>
      </c>
      <c r="BO30" s="19">
        <v>0.3125</v>
      </c>
      <c r="BP30" s="41">
        <v>0.77083333333333337</v>
      </c>
      <c r="BQ30" s="19">
        <v>4.1666666666666664E-2</v>
      </c>
      <c r="BR30" s="20">
        <f t="shared" si="2"/>
        <v>0.41666666666666669</v>
      </c>
      <c r="BS30" s="21"/>
      <c r="BT30" s="51">
        <v>43097</v>
      </c>
      <c r="BU30" s="19">
        <v>0.3125</v>
      </c>
      <c r="BV30" s="19">
        <v>0.72916666666666663</v>
      </c>
      <c r="BW30" s="19">
        <v>4.1666666666666664E-2</v>
      </c>
      <c r="BX30" s="20">
        <f t="shared" si="15"/>
        <v>0.37499999999999994</v>
      </c>
      <c r="BY30" s="99" t="s">
        <v>163</v>
      </c>
    </row>
    <row r="31" spans="1:77" x14ac:dyDescent="0.25">
      <c r="A31" s="190">
        <v>43049</v>
      </c>
      <c r="B31" s="191"/>
      <c r="C31" s="191"/>
      <c r="D31" s="192">
        <v>-9</v>
      </c>
      <c r="E31" s="127"/>
      <c r="F31" s="17">
        <v>42764</v>
      </c>
      <c r="G31" s="18" t="s">
        <v>17</v>
      </c>
      <c r="H31" s="18"/>
      <c r="I31" s="18"/>
      <c r="J31" s="18"/>
      <c r="K31" s="18"/>
      <c r="L31" s="17"/>
      <c r="M31" s="34"/>
      <c r="N31" s="34"/>
      <c r="O31" s="34"/>
      <c r="P31" s="34"/>
      <c r="Q31" s="34"/>
      <c r="R31" s="17">
        <v>42823</v>
      </c>
      <c r="S31" s="19">
        <v>0.3125</v>
      </c>
      <c r="T31" s="19">
        <v>0.77083333333333337</v>
      </c>
      <c r="U31" s="19">
        <v>4.1666666666666664E-2</v>
      </c>
      <c r="V31" s="20">
        <f>T31-S31-U31</f>
        <v>0.41666666666666669</v>
      </c>
      <c r="W31" s="34"/>
      <c r="X31" s="17">
        <v>42854</v>
      </c>
      <c r="Y31" s="18" t="s">
        <v>17</v>
      </c>
      <c r="Z31" s="18"/>
      <c r="AA31" s="18"/>
      <c r="AB31" s="18"/>
      <c r="AC31" s="18"/>
      <c r="AD31" s="17">
        <v>42884</v>
      </c>
      <c r="AE31" s="19">
        <v>0.3125</v>
      </c>
      <c r="AF31" s="19">
        <v>0.72916666666666674</v>
      </c>
      <c r="AG31" s="19">
        <v>4.1666666666666664E-2</v>
      </c>
      <c r="AH31" s="20">
        <f>AF31-AE31-AG31</f>
        <v>0.37500000000000006</v>
      </c>
      <c r="AI31" s="21"/>
      <c r="AJ31" s="51">
        <v>42915</v>
      </c>
      <c r="AK31" s="19">
        <v>0.3125</v>
      </c>
      <c r="AL31" s="19">
        <v>0.72916666666666674</v>
      </c>
      <c r="AM31" s="19">
        <v>4.1666666666666664E-2</v>
      </c>
      <c r="AN31" s="20">
        <f t="shared" si="17"/>
        <v>0.37500000000000006</v>
      </c>
      <c r="AO31" s="21"/>
      <c r="AP31" s="51">
        <v>42945</v>
      </c>
      <c r="AQ31" s="18" t="s">
        <v>17</v>
      </c>
      <c r="AR31" s="18"/>
      <c r="AS31" s="18"/>
      <c r="AT31" s="18"/>
      <c r="AU31" s="18"/>
      <c r="AV31" s="51">
        <v>42976</v>
      </c>
      <c r="AW31" s="19">
        <v>0.3125</v>
      </c>
      <c r="AX31" s="41">
        <v>0.77083333333333337</v>
      </c>
      <c r="AY31" s="19">
        <v>4.1666666666666664E-2</v>
      </c>
      <c r="AZ31" s="20">
        <f t="shared" si="12"/>
        <v>0.41666666666666669</v>
      </c>
      <c r="BA31" s="21"/>
      <c r="BB31" s="51">
        <v>43007</v>
      </c>
      <c r="BC31" s="19">
        <v>0.3125</v>
      </c>
      <c r="BD31" s="41">
        <v>0.66666666666666663</v>
      </c>
      <c r="BE31" s="19">
        <v>4.1666666666666664E-2</v>
      </c>
      <c r="BF31" s="20">
        <f t="shared" si="21"/>
        <v>0.31249999999999994</v>
      </c>
      <c r="BG31" s="21"/>
      <c r="BH31" s="51">
        <v>43037</v>
      </c>
      <c r="BI31" s="107"/>
      <c r="BJ31" s="107"/>
      <c r="BK31" s="107"/>
      <c r="BL31" s="108"/>
      <c r="BM31" s="109"/>
      <c r="BN31" s="51">
        <v>43068</v>
      </c>
      <c r="BO31" s="41">
        <v>0.27083333333333331</v>
      </c>
      <c r="BP31" s="19">
        <v>0.72916666666666663</v>
      </c>
      <c r="BQ31" s="19">
        <v>4.1666666666666664E-2</v>
      </c>
      <c r="BR31" s="20">
        <f t="shared" si="2"/>
        <v>0.41666666666666663</v>
      </c>
      <c r="BS31" s="21"/>
      <c r="BT31" s="51">
        <v>43098</v>
      </c>
      <c r="BU31" s="19">
        <v>0.3125</v>
      </c>
      <c r="BV31" s="19">
        <v>0.72916666666666663</v>
      </c>
      <c r="BW31" s="19">
        <v>4.1666666666666664E-2</v>
      </c>
      <c r="BX31" s="20">
        <f t="shared" si="15"/>
        <v>0.37499999999999994</v>
      </c>
      <c r="BY31" s="99" t="s">
        <v>163</v>
      </c>
    </row>
    <row r="32" spans="1:77" x14ac:dyDescent="0.25">
      <c r="A32" s="65">
        <v>43053</v>
      </c>
      <c r="B32" s="57"/>
      <c r="C32" s="57"/>
      <c r="D32" s="127">
        <v>-9</v>
      </c>
      <c r="E32" s="127"/>
      <c r="F32" s="17">
        <v>42765</v>
      </c>
      <c r="G32" s="19">
        <v>0.3125</v>
      </c>
      <c r="H32" s="19">
        <v>0.75</v>
      </c>
      <c r="I32" s="19">
        <v>4.1666666666666664E-2</v>
      </c>
      <c r="J32" s="20">
        <f>H32-G32-I32</f>
        <v>0.39583333333333331</v>
      </c>
      <c r="K32" s="21"/>
      <c r="L32" s="17"/>
      <c r="M32" s="19"/>
      <c r="N32" s="19"/>
      <c r="O32" s="19"/>
      <c r="P32" s="20"/>
      <c r="Q32" s="21"/>
      <c r="R32" s="17">
        <v>42824</v>
      </c>
      <c r="S32" s="19">
        <v>0.3125</v>
      </c>
      <c r="T32" s="19">
        <v>0.72916666666666674</v>
      </c>
      <c r="U32" s="19">
        <v>4.1666666666666664E-2</v>
      </c>
      <c r="V32" s="20">
        <f>T32-S32-U32</f>
        <v>0.37500000000000006</v>
      </c>
      <c r="W32" s="21"/>
      <c r="X32" s="17">
        <v>42855</v>
      </c>
      <c r="Y32" s="18" t="s">
        <v>17</v>
      </c>
      <c r="Z32" s="18"/>
      <c r="AA32" s="18"/>
      <c r="AB32" s="18"/>
      <c r="AC32" s="18"/>
      <c r="AD32" s="17">
        <v>42885</v>
      </c>
      <c r="AE32" s="19">
        <v>0.3125</v>
      </c>
      <c r="AF32" s="19">
        <v>0.72916666666666674</v>
      </c>
      <c r="AG32" s="19">
        <v>4.1666666666666664E-2</v>
      </c>
      <c r="AH32" s="20">
        <f>AF32-AE32-AG32</f>
        <v>0.37500000000000006</v>
      </c>
      <c r="AI32" s="21"/>
      <c r="AJ32" s="51">
        <v>42916</v>
      </c>
      <c r="AK32" s="19">
        <v>0.3125</v>
      </c>
      <c r="AL32" s="41">
        <v>0.70833333333333337</v>
      </c>
      <c r="AM32" s="19">
        <v>4.1666666666666664E-2</v>
      </c>
      <c r="AN32" s="20">
        <f t="shared" si="17"/>
        <v>0.35416666666666669</v>
      </c>
      <c r="AO32" s="21"/>
      <c r="AP32" s="51">
        <v>42946</v>
      </c>
      <c r="AQ32" s="18" t="s">
        <v>17</v>
      </c>
      <c r="AR32" s="18"/>
      <c r="AS32" s="18"/>
      <c r="AT32" s="18"/>
      <c r="AU32" s="18"/>
      <c r="AV32" s="51">
        <v>42977</v>
      </c>
      <c r="AW32" s="19">
        <v>0.3125</v>
      </c>
      <c r="AX32" s="19">
        <v>0.72916666666666663</v>
      </c>
      <c r="AY32" s="19">
        <v>4.1666666666666664E-2</v>
      </c>
      <c r="AZ32" s="20">
        <f t="shared" si="12"/>
        <v>0.37499999999999994</v>
      </c>
      <c r="BA32" s="21"/>
      <c r="BB32" s="51">
        <v>43008</v>
      </c>
      <c r="BC32" s="107"/>
      <c r="BD32" s="107"/>
      <c r="BE32" s="107"/>
      <c r="BF32" s="108"/>
      <c r="BG32" s="109"/>
      <c r="BH32" s="51">
        <v>43038</v>
      </c>
      <c r="BI32" s="19">
        <v>0.3125</v>
      </c>
      <c r="BJ32" s="41">
        <v>0.79166666666666663</v>
      </c>
      <c r="BK32" s="19">
        <v>4.1666666666666664E-2</v>
      </c>
      <c r="BL32" s="20">
        <f t="shared" si="5"/>
        <v>0.43749999999999994</v>
      </c>
      <c r="BM32" s="21"/>
      <c r="BN32" s="51">
        <v>43069</v>
      </c>
      <c r="BO32" s="19">
        <v>0.3125</v>
      </c>
      <c r="BP32" s="19">
        <v>0.72916666666666663</v>
      </c>
      <c r="BQ32" s="19">
        <v>4.1666666666666664E-2</v>
      </c>
      <c r="BR32" s="20">
        <f t="shared" si="2"/>
        <v>0.37499999999999994</v>
      </c>
      <c r="BS32" s="21"/>
      <c r="BT32" s="51">
        <v>43099</v>
      </c>
      <c r="BU32" s="107"/>
      <c r="BV32" s="107"/>
      <c r="BW32" s="107"/>
      <c r="BX32" s="108"/>
      <c r="BY32" s="109"/>
    </row>
    <row r="33" spans="1:77" ht="15.75" thickBot="1" x14ac:dyDescent="0.3">
      <c r="A33" s="65">
        <v>43055</v>
      </c>
      <c r="B33" s="57"/>
      <c r="C33" s="57"/>
      <c r="D33" s="127">
        <v>-9</v>
      </c>
      <c r="E33" s="127"/>
      <c r="F33" s="17">
        <v>42766</v>
      </c>
      <c r="G33" s="19">
        <v>0.3125</v>
      </c>
      <c r="H33" s="19">
        <v>0.79166666666666663</v>
      </c>
      <c r="I33" s="19">
        <v>4.1666666666666664E-2</v>
      </c>
      <c r="J33" s="20">
        <f>H33-G33-I33</f>
        <v>0.43749999999999994</v>
      </c>
      <c r="K33" s="21"/>
      <c r="L33" s="17"/>
      <c r="M33" s="19"/>
      <c r="N33" s="19"/>
      <c r="O33" s="19"/>
      <c r="P33" s="20"/>
      <c r="Q33" s="21"/>
      <c r="R33" s="17">
        <v>42825</v>
      </c>
      <c r="S33" s="19">
        <v>0.27083333333333331</v>
      </c>
      <c r="T33" s="19">
        <v>0.77083333333333337</v>
      </c>
      <c r="U33" s="19">
        <v>4.1666666666666664E-2</v>
      </c>
      <c r="V33" s="20">
        <f>T33-S33-U33</f>
        <v>0.45833333333333331</v>
      </c>
      <c r="W33" s="21"/>
      <c r="X33" s="17"/>
      <c r="Y33" s="19"/>
      <c r="Z33" s="19"/>
      <c r="AA33" s="19"/>
      <c r="AB33" s="20"/>
      <c r="AC33" s="21"/>
      <c r="AD33" s="17">
        <v>42886</v>
      </c>
      <c r="AE33" s="19">
        <v>0.3125</v>
      </c>
      <c r="AF33" s="19">
        <v>0.72916666666666674</v>
      </c>
      <c r="AG33" s="19">
        <v>4.1666666666666664E-2</v>
      </c>
      <c r="AH33" s="20">
        <f>AF33-AE33-AG33</f>
        <v>0.37500000000000006</v>
      </c>
      <c r="AI33" s="21"/>
      <c r="AJ33" s="51"/>
      <c r="AK33" s="19"/>
      <c r="AL33" s="19"/>
      <c r="AM33" s="19"/>
      <c r="AN33" s="20"/>
      <c r="AO33" s="21"/>
      <c r="AP33" s="75">
        <v>42947</v>
      </c>
      <c r="AQ33" s="52">
        <v>0.3125</v>
      </c>
      <c r="AR33" s="52">
        <v>0.72916666666666663</v>
      </c>
      <c r="AS33" s="52">
        <v>4.1666666666666664E-2</v>
      </c>
      <c r="AT33" s="53">
        <f t="shared" ref="AT33" si="22">AR33-AQ33-AS33</f>
        <v>0.37499999999999994</v>
      </c>
      <c r="AU33" s="54" t="s">
        <v>33</v>
      </c>
      <c r="AV33" s="51">
        <v>42978</v>
      </c>
      <c r="AW33" s="19">
        <v>0.3125</v>
      </c>
      <c r="AX33" s="19">
        <v>0.72916666666666663</v>
      </c>
      <c r="AY33" s="19">
        <v>4.1666666666666664E-2</v>
      </c>
      <c r="AZ33" s="20">
        <f t="shared" si="12"/>
        <v>0.37499999999999994</v>
      </c>
      <c r="BA33" s="21"/>
      <c r="BB33" s="51"/>
      <c r="BC33" s="19"/>
      <c r="BD33" s="19"/>
      <c r="BE33" s="19"/>
      <c r="BF33" s="20"/>
      <c r="BG33" s="21"/>
      <c r="BH33" s="51">
        <v>43039</v>
      </c>
      <c r="BI33" s="19">
        <v>0.3125</v>
      </c>
      <c r="BJ33" s="19">
        <v>0.72916666666666663</v>
      </c>
      <c r="BK33" s="19">
        <v>4.1666666666666664E-2</v>
      </c>
      <c r="BL33" s="20">
        <f t="shared" si="5"/>
        <v>0.37499999999999994</v>
      </c>
      <c r="BM33" s="21"/>
      <c r="BN33" s="51"/>
      <c r="BO33" s="19"/>
      <c r="BP33" s="19"/>
      <c r="BQ33" s="19"/>
      <c r="BR33" s="20"/>
      <c r="BS33" s="21"/>
      <c r="BT33" s="51">
        <v>43100</v>
      </c>
      <c r="BU33" s="107"/>
      <c r="BV33" s="107"/>
      <c r="BW33" s="107"/>
      <c r="BX33" s="108"/>
      <c r="BY33" s="109"/>
    </row>
    <row r="34" spans="1:77" ht="19.5" thickBot="1" x14ac:dyDescent="0.35">
      <c r="A34" s="65">
        <v>43059</v>
      </c>
      <c r="B34" s="65"/>
      <c r="C34" s="65"/>
      <c r="D34" s="127">
        <v>-9</v>
      </c>
      <c r="E34" s="127"/>
      <c r="F34" s="35"/>
      <c r="G34" s="36"/>
      <c r="H34" s="37"/>
      <c r="I34" s="38" t="s">
        <v>34</v>
      </c>
      <c r="J34" s="39" t="s">
        <v>35</v>
      </c>
      <c r="K34" s="40"/>
      <c r="L34" s="35"/>
      <c r="M34" s="36"/>
      <c r="N34" s="37"/>
      <c r="O34" s="38" t="s">
        <v>34</v>
      </c>
      <c r="P34" s="39" t="s">
        <v>36</v>
      </c>
      <c r="Q34" s="40"/>
      <c r="R34" s="35"/>
      <c r="S34" s="36"/>
      <c r="T34" s="37"/>
      <c r="U34" s="38" t="s">
        <v>34</v>
      </c>
      <c r="V34" s="39" t="s">
        <v>37</v>
      </c>
      <c r="W34" s="40"/>
      <c r="X34" s="35"/>
      <c r="Y34" s="36"/>
      <c r="Z34" s="37"/>
      <c r="AA34" s="38" t="s">
        <v>34</v>
      </c>
      <c r="AB34" s="39" t="s">
        <v>38</v>
      </c>
      <c r="AC34" s="40"/>
      <c r="AD34" s="35"/>
      <c r="AE34" s="36"/>
      <c r="AF34" s="37"/>
      <c r="AG34" s="38" t="s">
        <v>34</v>
      </c>
      <c r="AH34" s="39" t="s">
        <v>183</v>
      </c>
      <c r="AI34" s="40">
        <v>207</v>
      </c>
      <c r="AJ34" s="35"/>
      <c r="AK34" s="36"/>
      <c r="AL34" s="37"/>
      <c r="AM34" s="38" t="s">
        <v>34</v>
      </c>
      <c r="AN34" s="39" t="s">
        <v>93</v>
      </c>
      <c r="AO34" s="40">
        <v>198</v>
      </c>
      <c r="AP34" s="35"/>
      <c r="AQ34" s="36"/>
      <c r="AR34" s="37"/>
      <c r="AS34" s="38" t="s">
        <v>34</v>
      </c>
      <c r="AT34" s="39" t="s">
        <v>182</v>
      </c>
      <c r="AU34" s="40">
        <v>189</v>
      </c>
      <c r="AV34" s="35"/>
      <c r="AW34" s="36"/>
      <c r="AX34" s="37"/>
      <c r="AY34" s="38" t="s">
        <v>34</v>
      </c>
      <c r="AZ34" s="39" t="s">
        <v>93</v>
      </c>
      <c r="BA34" s="40">
        <v>198</v>
      </c>
      <c r="BB34" s="35"/>
      <c r="BC34" s="36"/>
      <c r="BD34" s="37"/>
      <c r="BE34" s="38" t="s">
        <v>34</v>
      </c>
      <c r="BF34" s="39"/>
      <c r="BG34" s="40" t="s">
        <v>117</v>
      </c>
      <c r="BH34" s="35"/>
      <c r="BI34" s="36"/>
      <c r="BJ34" s="37"/>
      <c r="BK34" s="38" t="s">
        <v>34</v>
      </c>
      <c r="BL34" s="39" t="s">
        <v>37</v>
      </c>
      <c r="BM34" s="40" t="s">
        <v>41</v>
      </c>
      <c r="BN34" s="35"/>
      <c r="BO34" s="36"/>
      <c r="BP34" s="37"/>
      <c r="BQ34" s="38" t="s">
        <v>34</v>
      </c>
      <c r="BR34" s="39" t="s">
        <v>161</v>
      </c>
      <c r="BS34" s="40">
        <v>198</v>
      </c>
      <c r="BT34" s="35"/>
      <c r="BU34" s="36"/>
      <c r="BV34" s="37"/>
      <c r="BW34" s="38" t="s">
        <v>34</v>
      </c>
      <c r="BX34" s="39" t="s">
        <v>178</v>
      </c>
      <c r="BY34" s="40" t="s">
        <v>117</v>
      </c>
    </row>
    <row r="35" spans="1:77" x14ac:dyDescent="0.25">
      <c r="A35" s="65">
        <v>43060</v>
      </c>
      <c r="B35" s="65"/>
      <c r="C35" s="65"/>
      <c r="D35" s="127">
        <v>-9</v>
      </c>
      <c r="J35">
        <v>198</v>
      </c>
      <c r="P35" s="5">
        <v>180</v>
      </c>
      <c r="V35" s="5">
        <f>207</f>
        <v>207</v>
      </c>
    </row>
    <row r="36" spans="1:77" x14ac:dyDescent="0.25">
      <c r="A36" s="65"/>
      <c r="B36" s="65"/>
      <c r="C36" s="65"/>
      <c r="D36" s="65"/>
    </row>
    <row r="38" spans="1:77" ht="15.75" thickBot="1" x14ac:dyDescent="0.3">
      <c r="A38" s="59" t="s">
        <v>90</v>
      </c>
      <c r="B38" s="57"/>
      <c r="C38" s="57"/>
      <c r="D38" s="66">
        <f>D19+SUM(D22:D36)</f>
        <v>-56.75</v>
      </c>
    </row>
    <row r="39" spans="1:77" ht="15.75" thickTop="1" x14ac:dyDescent="0.25"/>
    <row r="40" spans="1:77" x14ac:dyDescent="0.25">
      <c r="A40" s="70" t="s">
        <v>110</v>
      </c>
    </row>
    <row r="41" spans="1:77" x14ac:dyDescent="0.25">
      <c r="A41" s="65" t="s">
        <v>176</v>
      </c>
      <c r="D41" s="127">
        <v>4</v>
      </c>
      <c r="E41" s="127" t="s">
        <v>179</v>
      </c>
    </row>
  </sheetData>
  <pageMargins left="0.70000000000000007" right="0.70000000000000007" top="1.1437007874015752" bottom="1.1437007874015752" header="0.75000000000000011" footer="0.75000000000000011"/>
  <pageSetup paperSize="9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Y45"/>
  <sheetViews>
    <sheetView workbookViewId="0">
      <pane xSplit="5" topLeftCell="BP1" activePane="topRight" state="frozen"/>
      <selection pane="topRight" activeCell="BW20" sqref="BW20"/>
    </sheetView>
  </sheetViews>
  <sheetFormatPr baseColWidth="10" defaultRowHeight="14.25" x14ac:dyDescent="0.2"/>
  <cols>
    <col min="1" max="1" width="9.625" customWidth="1"/>
    <col min="2" max="3" width="7.5" customWidth="1"/>
    <col min="4" max="4" width="9.375" customWidth="1"/>
    <col min="5" max="5" width="8.5" style="126" customWidth="1"/>
    <col min="75" max="75" width="11" style="214"/>
  </cols>
  <sheetData>
    <row r="1" spans="1:77" ht="30.75" customHeight="1" thickBot="1" x14ac:dyDescent="0.3">
      <c r="A1" s="64" t="s">
        <v>39</v>
      </c>
      <c r="F1" s="1" t="s">
        <v>1</v>
      </c>
      <c r="G1" s="2" t="s">
        <v>2</v>
      </c>
      <c r="H1" s="3"/>
      <c r="I1" s="3"/>
      <c r="J1" s="4"/>
      <c r="K1" s="4" t="s">
        <v>39</v>
      </c>
      <c r="L1" s="1" t="s">
        <v>1</v>
      </c>
      <c r="M1" s="2" t="s">
        <v>3</v>
      </c>
      <c r="N1" s="3"/>
      <c r="O1" s="3"/>
      <c r="P1" s="4"/>
      <c r="Q1" s="4" t="s">
        <v>39</v>
      </c>
      <c r="R1" s="1" t="s">
        <v>1</v>
      </c>
      <c r="S1" s="2" t="s">
        <v>4</v>
      </c>
      <c r="T1" s="3"/>
      <c r="U1" s="3"/>
      <c r="V1" s="4"/>
      <c r="W1" s="4"/>
      <c r="X1" s="1" t="s">
        <v>1</v>
      </c>
      <c r="Y1" s="2" t="s">
        <v>5</v>
      </c>
      <c r="Z1" s="3"/>
      <c r="AA1" s="3"/>
      <c r="AB1" s="4"/>
      <c r="AC1" s="4"/>
      <c r="AD1" s="1" t="s">
        <v>1</v>
      </c>
      <c r="AE1" s="2" t="s">
        <v>6</v>
      </c>
      <c r="AF1" s="3"/>
      <c r="AG1" s="3"/>
      <c r="AH1" s="4"/>
      <c r="AI1" s="4"/>
      <c r="AJ1" s="1" t="s">
        <v>1</v>
      </c>
      <c r="AK1" s="2" t="s">
        <v>65</v>
      </c>
      <c r="AL1" s="3"/>
      <c r="AM1" s="3"/>
      <c r="AN1" s="4"/>
      <c r="AO1" s="4"/>
      <c r="AP1" s="1" t="s">
        <v>1</v>
      </c>
      <c r="AQ1" s="2" t="s">
        <v>77</v>
      </c>
      <c r="AR1" s="3"/>
      <c r="AS1" s="3"/>
      <c r="AT1" s="4"/>
      <c r="AU1" s="4"/>
      <c r="AV1" s="1" t="s">
        <v>1</v>
      </c>
      <c r="AW1" s="2" t="s">
        <v>108</v>
      </c>
      <c r="AX1" s="3"/>
      <c r="AY1" s="3"/>
      <c r="AZ1" s="4"/>
      <c r="BA1" s="4"/>
      <c r="BB1" s="1" t="s">
        <v>1</v>
      </c>
      <c r="BC1" s="2" t="s">
        <v>116</v>
      </c>
      <c r="BD1" s="3"/>
      <c r="BE1" s="3"/>
      <c r="BF1" s="4"/>
      <c r="BG1" s="4"/>
      <c r="BH1" s="1" t="s">
        <v>1</v>
      </c>
      <c r="BI1" s="2" t="s">
        <v>132</v>
      </c>
      <c r="BJ1" s="3"/>
      <c r="BK1" s="3"/>
      <c r="BL1" s="4"/>
      <c r="BM1" s="4"/>
      <c r="BN1" s="1" t="s">
        <v>1</v>
      </c>
      <c r="BO1" s="2" t="s">
        <v>146</v>
      </c>
      <c r="BP1" s="3"/>
      <c r="BQ1" s="3"/>
      <c r="BR1" s="4"/>
      <c r="BS1" s="4"/>
      <c r="BT1" s="1" t="s">
        <v>1</v>
      </c>
      <c r="BU1" s="2" t="s">
        <v>162</v>
      </c>
      <c r="BV1" s="3"/>
      <c r="BW1" s="208"/>
      <c r="BX1" s="4"/>
      <c r="BY1" s="4"/>
    </row>
    <row r="2" spans="1:77" ht="15.75" thickBot="1" x14ac:dyDescent="0.3">
      <c r="A2" s="6"/>
      <c r="B2" s="7" t="s">
        <v>7</v>
      </c>
      <c r="C2" s="8" t="s">
        <v>8</v>
      </c>
      <c r="D2" s="9" t="s">
        <v>9</v>
      </c>
      <c r="F2" s="10" t="s">
        <v>10</v>
      </c>
      <c r="G2" s="11" t="s">
        <v>11</v>
      </c>
      <c r="H2" s="12" t="s">
        <v>12</v>
      </c>
      <c r="I2" s="13" t="s">
        <v>13</v>
      </c>
      <c r="J2" s="14" t="s">
        <v>14</v>
      </c>
      <c r="K2" s="15" t="s">
        <v>15</v>
      </c>
      <c r="L2" s="10" t="s">
        <v>10</v>
      </c>
      <c r="M2" s="11" t="s">
        <v>11</v>
      </c>
      <c r="N2" s="12" t="s">
        <v>12</v>
      </c>
      <c r="O2" s="13" t="s">
        <v>13</v>
      </c>
      <c r="P2" s="14" t="s">
        <v>14</v>
      </c>
      <c r="Q2" s="15" t="s">
        <v>15</v>
      </c>
      <c r="R2" s="10" t="s">
        <v>10</v>
      </c>
      <c r="S2" s="11" t="s">
        <v>11</v>
      </c>
      <c r="T2" s="12" t="s">
        <v>12</v>
      </c>
      <c r="U2" s="13" t="s">
        <v>13</v>
      </c>
      <c r="V2" s="14" t="s">
        <v>14</v>
      </c>
      <c r="W2" s="15" t="s">
        <v>15</v>
      </c>
      <c r="X2" s="10" t="s">
        <v>10</v>
      </c>
      <c r="Y2" s="11" t="s">
        <v>11</v>
      </c>
      <c r="Z2" s="12" t="s">
        <v>12</v>
      </c>
      <c r="AA2" s="13" t="s">
        <v>13</v>
      </c>
      <c r="AB2" s="14" t="s">
        <v>14</v>
      </c>
      <c r="AC2" s="15" t="s">
        <v>15</v>
      </c>
      <c r="AD2" s="10" t="s">
        <v>10</v>
      </c>
      <c r="AE2" s="11" t="s">
        <v>11</v>
      </c>
      <c r="AF2" s="12" t="s">
        <v>12</v>
      </c>
      <c r="AG2" s="13" t="s">
        <v>13</v>
      </c>
      <c r="AH2" s="14" t="s">
        <v>14</v>
      </c>
      <c r="AI2" s="15" t="s">
        <v>15</v>
      </c>
      <c r="AJ2" s="10" t="s">
        <v>10</v>
      </c>
      <c r="AK2" s="11" t="s">
        <v>11</v>
      </c>
      <c r="AL2" s="12" t="s">
        <v>12</v>
      </c>
      <c r="AM2" s="13" t="s">
        <v>13</v>
      </c>
      <c r="AN2" s="14" t="s">
        <v>14</v>
      </c>
      <c r="AO2" s="15" t="s">
        <v>15</v>
      </c>
      <c r="AP2" s="10" t="s">
        <v>10</v>
      </c>
      <c r="AQ2" s="11" t="s">
        <v>11</v>
      </c>
      <c r="AR2" s="12" t="s">
        <v>12</v>
      </c>
      <c r="AS2" s="13" t="s">
        <v>13</v>
      </c>
      <c r="AT2" s="14" t="s">
        <v>14</v>
      </c>
      <c r="AU2" s="15" t="s">
        <v>15</v>
      </c>
      <c r="AV2" s="10" t="s">
        <v>10</v>
      </c>
      <c r="AW2" s="11" t="s">
        <v>11</v>
      </c>
      <c r="AX2" s="12" t="s">
        <v>12</v>
      </c>
      <c r="AY2" s="13" t="s">
        <v>13</v>
      </c>
      <c r="AZ2" s="14" t="s">
        <v>14</v>
      </c>
      <c r="BA2" s="15" t="s">
        <v>15</v>
      </c>
      <c r="BB2" s="10" t="s">
        <v>10</v>
      </c>
      <c r="BC2" s="11" t="s">
        <v>11</v>
      </c>
      <c r="BD2" s="12" t="s">
        <v>12</v>
      </c>
      <c r="BE2" s="13" t="s">
        <v>13</v>
      </c>
      <c r="BF2" s="14" t="s">
        <v>14</v>
      </c>
      <c r="BG2" s="15" t="s">
        <v>15</v>
      </c>
      <c r="BH2" s="10" t="s">
        <v>10</v>
      </c>
      <c r="BI2" s="11" t="s">
        <v>11</v>
      </c>
      <c r="BJ2" s="12" t="s">
        <v>12</v>
      </c>
      <c r="BK2" s="13" t="s">
        <v>13</v>
      </c>
      <c r="BL2" s="14" t="s">
        <v>14</v>
      </c>
      <c r="BM2" s="15" t="s">
        <v>15</v>
      </c>
      <c r="BN2" s="10" t="s">
        <v>10</v>
      </c>
      <c r="BO2" s="11" t="s">
        <v>11</v>
      </c>
      <c r="BP2" s="12" t="s">
        <v>12</v>
      </c>
      <c r="BQ2" s="13" t="s">
        <v>13</v>
      </c>
      <c r="BR2" s="14" t="s">
        <v>14</v>
      </c>
      <c r="BS2" s="15" t="s">
        <v>15</v>
      </c>
      <c r="BT2" s="10" t="s">
        <v>10</v>
      </c>
      <c r="BU2" s="11" t="s">
        <v>11</v>
      </c>
      <c r="BV2" s="12" t="s">
        <v>12</v>
      </c>
      <c r="BW2" s="209" t="s">
        <v>13</v>
      </c>
      <c r="BX2" s="14" t="s">
        <v>14</v>
      </c>
      <c r="BY2" s="15" t="s">
        <v>15</v>
      </c>
    </row>
    <row r="3" spans="1:77" ht="15" x14ac:dyDescent="0.25">
      <c r="A3" s="5" t="s">
        <v>177</v>
      </c>
      <c r="B3" s="16"/>
      <c r="C3" s="16"/>
      <c r="D3" s="16">
        <v>43.5</v>
      </c>
      <c r="F3" s="17">
        <v>42736</v>
      </c>
      <c r="G3" s="18" t="s">
        <v>17</v>
      </c>
      <c r="H3" s="18"/>
      <c r="I3" s="18"/>
      <c r="J3" s="18"/>
      <c r="K3" s="18"/>
      <c r="L3" s="17">
        <v>42767</v>
      </c>
      <c r="M3" s="19">
        <v>0.3125</v>
      </c>
      <c r="N3" s="19">
        <v>0.85416666666666663</v>
      </c>
      <c r="O3" s="19">
        <v>4.1666666666666664E-2</v>
      </c>
      <c r="P3" s="20">
        <f>N3-M3-O3</f>
        <v>0.49999999999999994</v>
      </c>
      <c r="Q3" s="21"/>
      <c r="R3" s="17">
        <v>42795</v>
      </c>
      <c r="S3" s="19">
        <v>0.3125</v>
      </c>
      <c r="T3" s="19">
        <v>0.77083333333333337</v>
      </c>
      <c r="U3" s="19">
        <v>4.1666666666666664E-2</v>
      </c>
      <c r="V3" s="20">
        <f>T3-S3-U3</f>
        <v>0.41666666666666669</v>
      </c>
      <c r="W3" s="21"/>
      <c r="X3" s="17">
        <v>42826</v>
      </c>
      <c r="Y3" s="18" t="s">
        <v>17</v>
      </c>
      <c r="Z3" s="18"/>
      <c r="AA3" s="18"/>
      <c r="AB3" s="18"/>
      <c r="AC3" s="18"/>
      <c r="AD3" s="17">
        <v>42856</v>
      </c>
      <c r="AE3" s="19">
        <v>0.25</v>
      </c>
      <c r="AF3" s="19">
        <v>0.6875</v>
      </c>
      <c r="AG3" s="19">
        <v>4.1666666666666664E-2</v>
      </c>
      <c r="AH3" s="20">
        <f>AF3-AE3-AG3</f>
        <v>0.39583333333333331</v>
      </c>
      <c r="AI3" s="21"/>
      <c r="AJ3" s="51">
        <v>42887</v>
      </c>
      <c r="AK3" s="19">
        <v>0.3125</v>
      </c>
      <c r="AL3" s="19">
        <v>0.72916666666666674</v>
      </c>
      <c r="AM3" s="19">
        <v>4.1666666666666664E-2</v>
      </c>
      <c r="AN3" s="20">
        <f t="shared" ref="AN3:AN4" si="0">AL3-AK3-AM3</f>
        <v>0.37500000000000006</v>
      </c>
      <c r="AO3" s="21"/>
      <c r="AP3" s="51">
        <v>42917</v>
      </c>
      <c r="AQ3" s="18" t="s">
        <v>17</v>
      </c>
      <c r="AR3" s="18"/>
      <c r="AS3" s="18"/>
      <c r="AT3" s="18"/>
      <c r="AU3" s="18"/>
      <c r="AV3" s="51">
        <v>42948</v>
      </c>
      <c r="AW3" s="107" t="s">
        <v>109</v>
      </c>
      <c r="AX3" s="107"/>
      <c r="AY3" s="107"/>
      <c r="AZ3" s="108"/>
      <c r="BA3" s="109"/>
      <c r="BB3" s="51">
        <v>42979</v>
      </c>
      <c r="BC3" s="19">
        <v>0.3125</v>
      </c>
      <c r="BD3" s="41">
        <v>0.76041666666666663</v>
      </c>
      <c r="BE3" s="19">
        <v>4.1666666666666664E-2</v>
      </c>
      <c r="BF3" s="20">
        <f t="shared" ref="BF3" si="1">BD3-BC3-BE3</f>
        <v>0.40624999999999994</v>
      </c>
      <c r="BG3" s="21"/>
      <c r="BH3" s="51">
        <v>43009</v>
      </c>
      <c r="BI3" s="107"/>
      <c r="BJ3" s="107"/>
      <c r="BK3" s="107"/>
      <c r="BL3" s="108"/>
      <c r="BM3" s="109"/>
      <c r="BN3" s="51">
        <v>43040</v>
      </c>
      <c r="BO3" s="19">
        <v>0.3125</v>
      </c>
      <c r="BP3" s="19">
        <v>0.72916666666666663</v>
      </c>
      <c r="BQ3" s="19">
        <v>4.1666666666666664E-2</v>
      </c>
      <c r="BR3" s="20">
        <f t="shared" ref="BR3:BR32" si="2">BP3-BO3-BQ3</f>
        <v>0.37499999999999994</v>
      </c>
      <c r="BS3" s="21"/>
      <c r="BT3" s="51">
        <v>43070</v>
      </c>
      <c r="BU3" s="19">
        <v>0.3125</v>
      </c>
      <c r="BV3" s="41">
        <v>0.85416666666666663</v>
      </c>
      <c r="BW3" s="210">
        <v>4.1666666666666664E-2</v>
      </c>
      <c r="BX3" s="20">
        <f t="shared" ref="BX3" si="3">BV3-BU3-BW3</f>
        <v>0.49999999999999994</v>
      </c>
      <c r="BY3" s="21"/>
    </row>
    <row r="4" spans="1:77" ht="15" x14ac:dyDescent="0.25">
      <c r="A4" s="22" t="s">
        <v>18</v>
      </c>
      <c r="B4" s="23"/>
      <c r="C4" s="23"/>
      <c r="D4" s="23">
        <v>-45</v>
      </c>
      <c r="F4" s="17">
        <v>42737</v>
      </c>
      <c r="G4" s="19">
        <v>0.3125</v>
      </c>
      <c r="H4" s="19">
        <v>0.72916666666666674</v>
      </c>
      <c r="I4" s="19">
        <v>4.1666666666666664E-2</v>
      </c>
      <c r="J4" s="20">
        <f>H4-G4-I4</f>
        <v>0.37500000000000006</v>
      </c>
      <c r="K4" s="99" t="s">
        <v>19</v>
      </c>
      <c r="L4" s="17">
        <v>42768</v>
      </c>
      <c r="M4" s="19">
        <v>0.3125</v>
      </c>
      <c r="N4" s="19">
        <v>0.79166666666666663</v>
      </c>
      <c r="O4" s="19">
        <v>4.1666666666666664E-2</v>
      </c>
      <c r="P4" s="20">
        <f>N4-M4-O4</f>
        <v>0.43749999999999994</v>
      </c>
      <c r="Q4" s="21"/>
      <c r="R4" s="17">
        <v>42796</v>
      </c>
      <c r="S4" s="19">
        <v>0.35416666666666669</v>
      </c>
      <c r="T4" s="19">
        <v>0.72916666666666674</v>
      </c>
      <c r="U4" s="19">
        <v>4.1666666666666664E-2</v>
      </c>
      <c r="V4" s="20">
        <f>T4-S4-U4</f>
        <v>0.33333333333333337</v>
      </c>
      <c r="W4" s="21"/>
      <c r="X4" s="17">
        <v>42827</v>
      </c>
      <c r="Y4" s="18" t="s">
        <v>17</v>
      </c>
      <c r="Z4" s="18"/>
      <c r="AA4" s="18"/>
      <c r="AB4" s="18"/>
      <c r="AC4" s="18"/>
      <c r="AD4" s="17">
        <v>42857</v>
      </c>
      <c r="AE4" s="19">
        <v>0.3125</v>
      </c>
      <c r="AF4" s="19">
        <v>0.72916666666666674</v>
      </c>
      <c r="AG4" s="19">
        <v>4.1666666666666664E-2</v>
      </c>
      <c r="AH4" s="20">
        <f>AF4-AE4-AG4</f>
        <v>0.37500000000000006</v>
      </c>
      <c r="AI4" s="21"/>
      <c r="AJ4" s="51">
        <v>42888</v>
      </c>
      <c r="AK4" s="19">
        <v>0.3125</v>
      </c>
      <c r="AL4" s="19">
        <v>0.72916666666666663</v>
      </c>
      <c r="AM4" s="19">
        <v>4.1666666666666664E-2</v>
      </c>
      <c r="AN4" s="20">
        <f t="shared" si="0"/>
        <v>0.37499999999999994</v>
      </c>
      <c r="AO4" s="21"/>
      <c r="AP4" s="51">
        <v>42918</v>
      </c>
      <c r="AQ4" s="18" t="s">
        <v>17</v>
      </c>
      <c r="AR4" s="18"/>
      <c r="AS4" s="18"/>
      <c r="AT4" s="18"/>
      <c r="AU4" s="18"/>
      <c r="AV4" s="51">
        <v>42949</v>
      </c>
      <c r="AW4" s="19">
        <v>0.3125</v>
      </c>
      <c r="AX4" s="19">
        <v>0.72916666666666663</v>
      </c>
      <c r="AY4" s="19">
        <v>4.1666666666666664E-2</v>
      </c>
      <c r="AZ4" s="20">
        <f t="shared" ref="AZ4:AZ6" si="4">AX4-AW4-AY4</f>
        <v>0.37499999999999994</v>
      </c>
      <c r="BA4" s="21"/>
      <c r="BB4" s="51">
        <v>42980</v>
      </c>
      <c r="BC4" s="107"/>
      <c r="BD4" s="107"/>
      <c r="BE4" s="107"/>
      <c r="BF4" s="108"/>
      <c r="BG4" s="109"/>
      <c r="BH4" s="51">
        <v>43010</v>
      </c>
      <c r="BI4" s="19">
        <v>0.3125</v>
      </c>
      <c r="BJ4" s="19">
        <v>0.72916666666666663</v>
      </c>
      <c r="BK4" s="19">
        <v>4.1666666666666664E-2</v>
      </c>
      <c r="BL4" s="20">
        <f t="shared" ref="BL4:BL33" si="5">BJ4-BI4-BK4</f>
        <v>0.37499999999999994</v>
      </c>
      <c r="BM4" s="21"/>
      <c r="BN4" s="51">
        <v>43041</v>
      </c>
      <c r="BO4" s="19">
        <v>0.3125</v>
      </c>
      <c r="BP4" s="19">
        <v>0.72916666666666663</v>
      </c>
      <c r="BQ4" s="19">
        <v>4.1666666666666664E-2</v>
      </c>
      <c r="BR4" s="20">
        <f t="shared" si="2"/>
        <v>0.37499999999999994</v>
      </c>
      <c r="BS4" s="21"/>
      <c r="BT4" s="51">
        <v>43071</v>
      </c>
      <c r="BU4" s="107"/>
      <c r="BV4" s="107"/>
      <c r="BW4" s="211"/>
      <c r="BX4" s="108"/>
      <c r="BY4" s="109"/>
    </row>
    <row r="5" spans="1:77" ht="15.75" thickBot="1" x14ac:dyDescent="0.3">
      <c r="A5" s="5"/>
      <c r="B5" s="16"/>
      <c r="C5" s="16"/>
      <c r="D5" s="16"/>
      <c r="F5" s="17">
        <v>42738</v>
      </c>
      <c r="G5" s="19">
        <v>0.3125</v>
      </c>
      <c r="H5" s="19">
        <v>0.72916666666666674</v>
      </c>
      <c r="I5" s="19">
        <v>4.1666666666666664E-2</v>
      </c>
      <c r="J5" s="20">
        <f>H5-G5-I5</f>
        <v>0.37500000000000006</v>
      </c>
      <c r="K5" s="99" t="s">
        <v>19</v>
      </c>
      <c r="L5" s="17">
        <v>42769</v>
      </c>
      <c r="M5" s="19">
        <v>0.3125</v>
      </c>
      <c r="N5" s="19">
        <v>0.72916666666666674</v>
      </c>
      <c r="O5" s="19">
        <v>4.1666666666666664E-2</v>
      </c>
      <c r="P5" s="20">
        <f>N5-M5-O5</f>
        <v>0.37500000000000006</v>
      </c>
      <c r="Q5" s="21"/>
      <c r="R5" s="17">
        <v>42797</v>
      </c>
      <c r="S5" s="19">
        <v>0.3125</v>
      </c>
      <c r="T5" s="19">
        <v>0.72916666666666674</v>
      </c>
      <c r="U5" s="19">
        <v>4.1666666666666664E-2</v>
      </c>
      <c r="V5" s="20">
        <f>T5-S5-U5</f>
        <v>0.37500000000000006</v>
      </c>
      <c r="W5" s="21"/>
      <c r="X5" s="17">
        <v>42828</v>
      </c>
      <c r="Y5" s="19">
        <v>0.3125</v>
      </c>
      <c r="Z5" s="19">
        <v>0.72916666666666674</v>
      </c>
      <c r="AA5" s="19">
        <v>4.1666666666666664E-2</v>
      </c>
      <c r="AB5" s="20">
        <f>Z5-Y5-AA5</f>
        <v>0.37500000000000006</v>
      </c>
      <c r="AC5" s="21"/>
      <c r="AD5" s="17">
        <v>42858</v>
      </c>
      <c r="AE5" s="19">
        <v>0.3125</v>
      </c>
      <c r="AF5" s="19">
        <v>0.72916666666666674</v>
      </c>
      <c r="AG5" s="19">
        <v>4.1666666666666664E-2</v>
      </c>
      <c r="AH5" s="20">
        <f>AF5-AE5-AG5</f>
        <v>0.37500000000000006</v>
      </c>
      <c r="AI5" s="21"/>
      <c r="AJ5" s="51">
        <v>42889</v>
      </c>
      <c r="AK5" s="18" t="s">
        <v>17</v>
      </c>
      <c r="AL5" s="18"/>
      <c r="AM5" s="18"/>
      <c r="AN5" s="18"/>
      <c r="AO5" s="18"/>
      <c r="AP5" s="51">
        <v>42919</v>
      </c>
      <c r="AQ5" s="19">
        <v>0.3125</v>
      </c>
      <c r="AR5" s="19">
        <v>0.72916666666666663</v>
      </c>
      <c r="AS5" s="19">
        <v>4.1666666666666664E-2</v>
      </c>
      <c r="AT5" s="20">
        <f t="shared" ref="AT5:AT9" si="6">AR5-AQ5-AS5</f>
        <v>0.37499999999999994</v>
      </c>
      <c r="AU5" s="21"/>
      <c r="AV5" s="51">
        <v>42950</v>
      </c>
      <c r="AW5" s="19">
        <v>0.3125</v>
      </c>
      <c r="AX5" s="19">
        <v>0.75</v>
      </c>
      <c r="AY5" s="19">
        <v>4.1666666666666664E-2</v>
      </c>
      <c r="AZ5" s="20">
        <f t="shared" si="4"/>
        <v>0.39583333333333331</v>
      </c>
      <c r="BA5" s="21"/>
      <c r="BB5" s="51">
        <v>42981</v>
      </c>
      <c r="BC5" s="107"/>
      <c r="BD5" s="107"/>
      <c r="BE5" s="107"/>
      <c r="BF5" s="108"/>
      <c r="BG5" s="109"/>
      <c r="BH5" s="51">
        <v>43011</v>
      </c>
      <c r="BI5" s="19">
        <v>0.3125</v>
      </c>
      <c r="BJ5" s="19">
        <v>0.72916666666666663</v>
      </c>
      <c r="BK5" s="19">
        <v>4.1666666666666664E-2</v>
      </c>
      <c r="BL5" s="20">
        <f t="shared" si="5"/>
        <v>0.37499999999999994</v>
      </c>
      <c r="BM5" s="21"/>
      <c r="BN5" s="51">
        <v>43042</v>
      </c>
      <c r="BO5" s="19">
        <v>0.3125</v>
      </c>
      <c r="BP5" s="41">
        <v>0.75</v>
      </c>
      <c r="BQ5" s="19">
        <v>4.1666666666666664E-2</v>
      </c>
      <c r="BR5" s="20">
        <f t="shared" si="2"/>
        <v>0.39583333333333331</v>
      </c>
      <c r="BS5" s="21"/>
      <c r="BT5" s="51">
        <v>43072</v>
      </c>
      <c r="BU5" s="107"/>
      <c r="BV5" s="107"/>
      <c r="BW5" s="211"/>
      <c r="BX5" s="108"/>
      <c r="BY5" s="109"/>
    </row>
    <row r="6" spans="1:77" ht="15" x14ac:dyDescent="0.25">
      <c r="A6" s="24" t="s">
        <v>20</v>
      </c>
      <c r="B6" s="25">
        <v>198</v>
      </c>
      <c r="C6" s="26">
        <v>207.5</v>
      </c>
      <c r="D6" s="26">
        <f t="shared" ref="D6:D17" si="7">C6-B6</f>
        <v>9.5</v>
      </c>
      <c r="F6" s="17">
        <v>42739</v>
      </c>
      <c r="G6" s="19">
        <v>0.3125</v>
      </c>
      <c r="H6" s="19">
        <v>0.72916666666666674</v>
      </c>
      <c r="I6" s="19">
        <v>4.1666666666666664E-2</v>
      </c>
      <c r="J6" s="20">
        <f>H6-G6-I6</f>
        <v>0.37500000000000006</v>
      </c>
      <c r="K6" s="99" t="s">
        <v>19</v>
      </c>
      <c r="L6" s="17">
        <v>42770</v>
      </c>
      <c r="M6" s="18" t="s">
        <v>17</v>
      </c>
      <c r="N6" s="18"/>
      <c r="O6" s="18"/>
      <c r="P6" s="18"/>
      <c r="Q6" s="18"/>
      <c r="R6" s="17">
        <v>42798</v>
      </c>
      <c r="S6" s="18" t="s">
        <v>17</v>
      </c>
      <c r="T6" s="18"/>
      <c r="U6" s="18"/>
      <c r="V6" s="18"/>
      <c r="W6" s="18"/>
      <c r="X6" s="17">
        <v>42829</v>
      </c>
      <c r="Y6" s="19">
        <v>0.3125</v>
      </c>
      <c r="Z6" s="19">
        <v>0.72916666666666674</v>
      </c>
      <c r="AA6" s="19">
        <v>4.1666666666666664E-2</v>
      </c>
      <c r="AB6" s="20">
        <f>Z6-Y6-AA6</f>
        <v>0.37500000000000006</v>
      </c>
      <c r="AC6" s="21"/>
      <c r="AD6" s="17">
        <v>42859</v>
      </c>
      <c r="AE6" s="19">
        <v>0.3125</v>
      </c>
      <c r="AF6" s="19">
        <v>0.72916666666666674</v>
      </c>
      <c r="AG6" s="19">
        <v>4.1666666666666664E-2</v>
      </c>
      <c r="AH6" s="20">
        <f>AF6-AE6-AG6</f>
        <v>0.37500000000000006</v>
      </c>
      <c r="AI6" s="21"/>
      <c r="AJ6" s="51">
        <v>42890</v>
      </c>
      <c r="AK6" s="18" t="s">
        <v>17</v>
      </c>
      <c r="AL6" s="18"/>
      <c r="AM6" s="18"/>
      <c r="AN6" s="18"/>
      <c r="AO6" s="18"/>
      <c r="AP6" s="51">
        <v>42920</v>
      </c>
      <c r="AQ6" s="19">
        <v>0.3125</v>
      </c>
      <c r="AR6" s="19">
        <v>0.72916666666666663</v>
      </c>
      <c r="AS6" s="19">
        <v>4.1666666666666664E-2</v>
      </c>
      <c r="AT6" s="20">
        <f t="shared" si="6"/>
        <v>0.37499999999999994</v>
      </c>
      <c r="AU6" s="21"/>
      <c r="AV6" s="51">
        <v>42951</v>
      </c>
      <c r="AW6" s="19">
        <v>0.29166666666666669</v>
      </c>
      <c r="AX6" s="41">
        <v>0.6875</v>
      </c>
      <c r="AY6" s="19">
        <v>4.1666666666666664E-2</v>
      </c>
      <c r="AZ6" s="20">
        <f t="shared" si="4"/>
        <v>0.35416666666666663</v>
      </c>
      <c r="BA6" s="21"/>
      <c r="BB6" s="51">
        <v>42982</v>
      </c>
      <c r="BC6" s="19">
        <v>0.3125</v>
      </c>
      <c r="BD6" s="19">
        <v>0.72916666666666663</v>
      </c>
      <c r="BE6" s="19">
        <v>4.1666666666666664E-2</v>
      </c>
      <c r="BF6" s="20">
        <f t="shared" ref="BF6:BF10" si="8">BD6-BC6-BE6</f>
        <v>0.37499999999999994</v>
      </c>
      <c r="BG6" s="21"/>
      <c r="BH6" s="51">
        <v>43012</v>
      </c>
      <c r="BI6" s="19">
        <v>0.3125</v>
      </c>
      <c r="BJ6" s="19">
        <v>0.72916666666666663</v>
      </c>
      <c r="BK6" s="19">
        <v>4.1666666666666664E-2</v>
      </c>
      <c r="BL6" s="20">
        <f t="shared" si="5"/>
        <v>0.37499999999999994</v>
      </c>
      <c r="BM6" s="21"/>
      <c r="BN6" s="51">
        <v>43043</v>
      </c>
      <c r="BO6" s="107"/>
      <c r="BP6" s="107"/>
      <c r="BQ6" s="107"/>
      <c r="BR6" s="108"/>
      <c r="BS6" s="109"/>
      <c r="BT6" s="51">
        <v>43073</v>
      </c>
      <c r="BU6" s="19">
        <v>0.3125</v>
      </c>
      <c r="BV6" s="41">
        <v>0.875</v>
      </c>
      <c r="BW6" s="210">
        <v>4.1666666666666664E-2</v>
      </c>
      <c r="BX6" s="20">
        <f t="shared" ref="BX6:BX10" si="9">BV6-BU6-BW6</f>
        <v>0.52083333333333337</v>
      </c>
      <c r="BY6" s="21"/>
    </row>
    <row r="7" spans="1:77" ht="15" x14ac:dyDescent="0.25">
      <c r="A7" s="27" t="s">
        <v>21</v>
      </c>
      <c r="B7" s="25">
        <v>180</v>
      </c>
      <c r="C7" s="25">
        <v>188.5</v>
      </c>
      <c r="D7" s="26">
        <f t="shared" si="7"/>
        <v>8.5</v>
      </c>
      <c r="F7" s="17">
        <v>42740</v>
      </c>
      <c r="G7" s="19">
        <v>0.3125</v>
      </c>
      <c r="H7" s="19">
        <v>0.72916666666666674</v>
      </c>
      <c r="I7" s="19">
        <v>4.1666666666666664E-2</v>
      </c>
      <c r="J7" s="20">
        <f>H7-G7-I7</f>
        <v>0.37500000000000006</v>
      </c>
      <c r="K7" s="99" t="s">
        <v>19</v>
      </c>
      <c r="L7" s="17">
        <v>42771</v>
      </c>
      <c r="M7" s="18" t="s">
        <v>17</v>
      </c>
      <c r="N7" s="18"/>
      <c r="O7" s="18"/>
      <c r="P7" s="18"/>
      <c r="Q7" s="18"/>
      <c r="R7" s="17">
        <v>42799</v>
      </c>
      <c r="S7" s="18" t="s">
        <v>17</v>
      </c>
      <c r="T7" s="18"/>
      <c r="U7" s="18"/>
      <c r="V7" s="18"/>
      <c r="W7" s="18"/>
      <c r="X7" s="17">
        <v>42830</v>
      </c>
      <c r="Y7" s="19">
        <v>0.3125</v>
      </c>
      <c r="Z7" s="19">
        <v>0.72916666666666674</v>
      </c>
      <c r="AA7" s="19">
        <v>4.1666666666666664E-2</v>
      </c>
      <c r="AB7" s="20">
        <f>Z7-Y7-AA7</f>
        <v>0.37500000000000006</v>
      </c>
      <c r="AC7" s="21"/>
      <c r="AD7" s="17">
        <v>42860</v>
      </c>
      <c r="AE7" s="19">
        <v>0.3125</v>
      </c>
      <c r="AF7" s="19">
        <v>0.72916666666666674</v>
      </c>
      <c r="AG7" s="19">
        <v>4.1666666666666664E-2</v>
      </c>
      <c r="AH7" s="20">
        <f>AF7-AE7-AG7</f>
        <v>0.37500000000000006</v>
      </c>
      <c r="AI7" s="21"/>
      <c r="AJ7" s="51">
        <v>42891</v>
      </c>
      <c r="AK7" s="19">
        <v>0.3125</v>
      </c>
      <c r="AL7" s="19">
        <v>0.72916666666666674</v>
      </c>
      <c r="AM7" s="19">
        <v>4.1666666666666664E-2</v>
      </c>
      <c r="AN7" s="20">
        <f t="shared" ref="AN7:AN11" si="10">AL7-AK7-AM7</f>
        <v>0.37500000000000006</v>
      </c>
      <c r="AO7" s="21"/>
      <c r="AP7" s="51">
        <v>42921</v>
      </c>
      <c r="AQ7" s="19">
        <v>0.3125</v>
      </c>
      <c r="AR7" s="19">
        <v>0.72916666666666663</v>
      </c>
      <c r="AS7" s="19">
        <v>4.1666666666666664E-2</v>
      </c>
      <c r="AT7" s="20">
        <f t="shared" si="6"/>
        <v>0.37499999999999994</v>
      </c>
      <c r="AU7" s="21"/>
      <c r="AV7" s="51">
        <v>42952</v>
      </c>
      <c r="AW7" s="107"/>
      <c r="AX7" s="107"/>
      <c r="AY7" s="107"/>
      <c r="AZ7" s="108"/>
      <c r="BA7" s="109"/>
      <c r="BB7" s="51">
        <v>42983</v>
      </c>
      <c r="BC7" s="19">
        <v>0.3125</v>
      </c>
      <c r="BD7" s="41">
        <v>0.75</v>
      </c>
      <c r="BE7" s="19">
        <v>4.1666666666666664E-2</v>
      </c>
      <c r="BF7" s="20">
        <f t="shared" si="8"/>
        <v>0.39583333333333331</v>
      </c>
      <c r="BG7" s="21"/>
      <c r="BH7" s="51">
        <v>43013</v>
      </c>
      <c r="BI7" s="19">
        <v>0.3125</v>
      </c>
      <c r="BJ7" s="41">
        <v>0.625</v>
      </c>
      <c r="BK7" s="19">
        <v>4.1666666666666664E-2</v>
      </c>
      <c r="BL7" s="20">
        <f t="shared" si="5"/>
        <v>0.27083333333333331</v>
      </c>
      <c r="BM7" s="21"/>
      <c r="BN7" s="51">
        <v>43044</v>
      </c>
      <c r="BO7" s="107"/>
      <c r="BP7" s="107"/>
      <c r="BQ7" s="107"/>
      <c r="BR7" s="108"/>
      <c r="BS7" s="109"/>
      <c r="BT7" s="51">
        <v>43074</v>
      </c>
      <c r="BU7" s="19">
        <v>0.3125</v>
      </c>
      <c r="BV7" s="41">
        <v>0.79166666666666663</v>
      </c>
      <c r="BW7" s="210">
        <v>4.1666666666666664E-2</v>
      </c>
      <c r="BX7" s="20">
        <f t="shared" si="9"/>
        <v>0.43749999999999994</v>
      </c>
      <c r="BY7" s="21"/>
    </row>
    <row r="8" spans="1:77" ht="15" x14ac:dyDescent="0.25">
      <c r="A8" s="27" t="s">
        <v>22</v>
      </c>
      <c r="B8" s="25">
        <v>207</v>
      </c>
      <c r="C8" s="25">
        <v>214.5</v>
      </c>
      <c r="D8" s="26">
        <f t="shared" si="7"/>
        <v>7.5</v>
      </c>
      <c r="F8" s="17">
        <v>42741</v>
      </c>
      <c r="G8" s="19">
        <v>0.3125</v>
      </c>
      <c r="H8" s="19">
        <v>0.72916666666666674</v>
      </c>
      <c r="I8" s="19">
        <v>4.1666666666666664E-2</v>
      </c>
      <c r="J8" s="20">
        <f>H8-G8-I8</f>
        <v>0.37500000000000006</v>
      </c>
      <c r="K8" s="99" t="s">
        <v>19</v>
      </c>
      <c r="L8" s="17">
        <v>42772</v>
      </c>
      <c r="M8" s="19">
        <v>0.3125</v>
      </c>
      <c r="N8" s="19">
        <v>0.72916666666666674</v>
      </c>
      <c r="O8" s="19">
        <v>4.1666666666666664E-2</v>
      </c>
      <c r="P8" s="20">
        <f>N8-M8-O8</f>
        <v>0.37500000000000006</v>
      </c>
      <c r="Q8" s="21"/>
      <c r="R8" s="17">
        <v>42800</v>
      </c>
      <c r="S8" s="19">
        <v>0.29166666666666669</v>
      </c>
      <c r="T8" s="19">
        <v>0.8125</v>
      </c>
      <c r="U8" s="19">
        <v>4.1666666666666664E-2</v>
      </c>
      <c r="V8" s="20">
        <f>T8-S8-U8</f>
        <v>0.47916666666666657</v>
      </c>
      <c r="W8" s="21"/>
      <c r="X8" s="17">
        <v>42831</v>
      </c>
      <c r="Y8" s="19">
        <v>0.3125</v>
      </c>
      <c r="Z8" s="19">
        <v>0.72916666666666674</v>
      </c>
      <c r="AA8" s="19">
        <v>4.1666666666666664E-2</v>
      </c>
      <c r="AB8" s="20">
        <f>Z8-Y8-AA8</f>
        <v>0.37500000000000006</v>
      </c>
      <c r="AC8" s="21"/>
      <c r="AD8" s="17">
        <v>42861</v>
      </c>
      <c r="AE8" s="18" t="s">
        <v>17</v>
      </c>
      <c r="AF8" s="18"/>
      <c r="AG8" s="18"/>
      <c r="AH8" s="18"/>
      <c r="AI8" s="18"/>
      <c r="AJ8" s="75">
        <v>42892</v>
      </c>
      <c r="AK8" s="52">
        <v>0.3125</v>
      </c>
      <c r="AL8" s="52">
        <v>0.72916666666666674</v>
      </c>
      <c r="AM8" s="52">
        <v>4.1666666666666664E-2</v>
      </c>
      <c r="AN8" s="53">
        <f t="shared" si="10"/>
        <v>0.37500000000000006</v>
      </c>
      <c r="AO8" s="54" t="s">
        <v>33</v>
      </c>
      <c r="AP8" s="51">
        <v>42922</v>
      </c>
      <c r="AQ8" s="19">
        <v>0.3125</v>
      </c>
      <c r="AR8" s="19">
        <v>0.72916666666666663</v>
      </c>
      <c r="AS8" s="19">
        <v>4.1666666666666664E-2</v>
      </c>
      <c r="AT8" s="20">
        <f t="shared" si="6"/>
        <v>0.37499999999999994</v>
      </c>
      <c r="AU8" s="21"/>
      <c r="AV8" s="51">
        <v>42953</v>
      </c>
      <c r="AW8" s="107"/>
      <c r="AX8" s="107"/>
      <c r="AY8" s="107"/>
      <c r="AZ8" s="108"/>
      <c r="BA8" s="109"/>
      <c r="BB8" s="51">
        <v>42984</v>
      </c>
      <c r="BC8" s="19">
        <v>0.3125</v>
      </c>
      <c r="BD8" s="19">
        <v>0.72916666666666663</v>
      </c>
      <c r="BE8" s="19">
        <v>4.1666666666666664E-2</v>
      </c>
      <c r="BF8" s="20">
        <f t="shared" si="8"/>
        <v>0.37499999999999994</v>
      </c>
      <c r="BG8" s="21"/>
      <c r="BH8" s="51">
        <v>43014</v>
      </c>
      <c r="BI8" s="19">
        <v>0.3125</v>
      </c>
      <c r="BJ8" s="41">
        <v>0.66666666666666663</v>
      </c>
      <c r="BK8" s="19">
        <v>4.1666666666666664E-2</v>
      </c>
      <c r="BL8" s="20">
        <f t="shared" si="5"/>
        <v>0.31249999999999994</v>
      </c>
      <c r="BM8" s="21"/>
      <c r="BN8" s="51">
        <v>43045</v>
      </c>
      <c r="BO8" s="19">
        <v>0.3125</v>
      </c>
      <c r="BP8" s="19">
        <v>0.72916666666666663</v>
      </c>
      <c r="BQ8" s="19">
        <v>4.1666666666666664E-2</v>
      </c>
      <c r="BR8" s="20">
        <f t="shared" si="2"/>
        <v>0.37499999999999994</v>
      </c>
      <c r="BS8" s="21"/>
      <c r="BT8" s="51">
        <v>43075</v>
      </c>
      <c r="BU8" s="19">
        <v>0.3125</v>
      </c>
      <c r="BV8" s="41">
        <v>0.8125</v>
      </c>
      <c r="BW8" s="210">
        <v>4.1666666666666664E-2</v>
      </c>
      <c r="BX8" s="20">
        <f t="shared" si="9"/>
        <v>0.45833333333333331</v>
      </c>
      <c r="BY8" s="21"/>
    </row>
    <row r="9" spans="1:77" ht="15" x14ac:dyDescent="0.25">
      <c r="A9" s="27" t="s">
        <v>23</v>
      </c>
      <c r="B9" s="25">
        <v>180</v>
      </c>
      <c r="C9" s="25">
        <v>191.75</v>
      </c>
      <c r="D9" s="26">
        <f t="shared" si="7"/>
        <v>11.75</v>
      </c>
      <c r="F9" s="17">
        <v>42742</v>
      </c>
      <c r="G9" s="18" t="s">
        <v>17</v>
      </c>
      <c r="H9" s="18"/>
      <c r="I9" s="18"/>
      <c r="J9" s="18"/>
      <c r="K9" s="18"/>
      <c r="L9" s="17">
        <v>42773</v>
      </c>
      <c r="M9" s="19">
        <v>0.3125</v>
      </c>
      <c r="N9" s="19">
        <v>0.79166666666666663</v>
      </c>
      <c r="O9" s="19">
        <v>4.1666666666666664E-2</v>
      </c>
      <c r="P9" s="20">
        <f>N9-M9-O9</f>
        <v>0.43749999999999994</v>
      </c>
      <c r="Q9" s="21"/>
      <c r="R9" s="17">
        <v>42801</v>
      </c>
      <c r="S9" s="19">
        <v>0.3125</v>
      </c>
      <c r="T9" s="19">
        <v>0.72916666666666674</v>
      </c>
      <c r="U9" s="19">
        <v>4.1666666666666664E-2</v>
      </c>
      <c r="V9" s="20">
        <f>T9-S9-U9</f>
        <v>0.37500000000000006</v>
      </c>
      <c r="W9" s="21"/>
      <c r="X9" s="17">
        <v>42832</v>
      </c>
      <c r="Y9" s="19">
        <v>0.3125</v>
      </c>
      <c r="Z9" s="19">
        <v>0.72916666666666663</v>
      </c>
      <c r="AA9" s="19">
        <v>4.1666666666666664E-2</v>
      </c>
      <c r="AB9" s="20">
        <f>Z9-Y9-AA9</f>
        <v>0.37499999999999994</v>
      </c>
      <c r="AC9" s="49"/>
      <c r="AD9" s="17">
        <v>42862</v>
      </c>
      <c r="AE9" s="18" t="s">
        <v>17</v>
      </c>
      <c r="AF9" s="18"/>
      <c r="AG9" s="18"/>
      <c r="AH9" s="18"/>
      <c r="AI9" s="18"/>
      <c r="AJ9" s="75">
        <v>42893</v>
      </c>
      <c r="AK9" s="52">
        <v>0.3125</v>
      </c>
      <c r="AL9" s="52">
        <v>0.72916666666666674</v>
      </c>
      <c r="AM9" s="52">
        <v>4.1666666666666664E-2</v>
      </c>
      <c r="AN9" s="53">
        <f t="shared" si="10"/>
        <v>0.37500000000000006</v>
      </c>
      <c r="AO9" s="54" t="s">
        <v>33</v>
      </c>
      <c r="AP9" s="51">
        <v>42923</v>
      </c>
      <c r="AQ9" s="19">
        <v>0.3125</v>
      </c>
      <c r="AR9" s="19">
        <v>0.72916666666666663</v>
      </c>
      <c r="AS9" s="19">
        <v>4.1666666666666664E-2</v>
      </c>
      <c r="AT9" s="20">
        <f t="shared" si="6"/>
        <v>0.37499999999999994</v>
      </c>
      <c r="AU9" s="21"/>
      <c r="AV9" s="51">
        <v>42954</v>
      </c>
      <c r="AW9" s="19">
        <v>0.3125</v>
      </c>
      <c r="AX9" s="19">
        <v>0.72916666666666663</v>
      </c>
      <c r="AY9" s="19">
        <v>4.1666666666666664E-2</v>
      </c>
      <c r="AZ9" s="20">
        <f t="shared" ref="AZ9:AZ33" si="11">AX9-AW9-AY9</f>
        <v>0.37499999999999994</v>
      </c>
      <c r="BA9" s="21"/>
      <c r="BB9" s="51">
        <v>42985</v>
      </c>
      <c r="BC9" s="19">
        <v>0.3125</v>
      </c>
      <c r="BD9" s="41">
        <v>0.75</v>
      </c>
      <c r="BE9" s="19">
        <v>4.1666666666666664E-2</v>
      </c>
      <c r="BF9" s="20">
        <f t="shared" si="8"/>
        <v>0.39583333333333331</v>
      </c>
      <c r="BG9" s="21"/>
      <c r="BH9" s="51">
        <v>43015</v>
      </c>
      <c r="BI9" s="107"/>
      <c r="BJ9" s="107"/>
      <c r="BK9" s="107"/>
      <c r="BL9" s="108"/>
      <c r="BM9" s="109"/>
      <c r="BN9" s="51">
        <v>43046</v>
      </c>
      <c r="BO9" s="19">
        <v>0.3125</v>
      </c>
      <c r="BP9" s="19">
        <v>0.72916666666666663</v>
      </c>
      <c r="BQ9" s="19">
        <v>4.1666666666666664E-2</v>
      </c>
      <c r="BR9" s="20">
        <f t="shared" si="2"/>
        <v>0.37499999999999994</v>
      </c>
      <c r="BS9" s="21"/>
      <c r="BT9" s="51">
        <v>43076</v>
      </c>
      <c r="BU9" s="19">
        <v>0.3125</v>
      </c>
      <c r="BV9" s="19">
        <v>0.72916666666666663</v>
      </c>
      <c r="BW9" s="210">
        <v>4.1666666666666664E-2</v>
      </c>
      <c r="BX9" s="20">
        <f t="shared" si="9"/>
        <v>0.37499999999999994</v>
      </c>
      <c r="BY9" s="21"/>
    </row>
    <row r="10" spans="1:77" ht="15" x14ac:dyDescent="0.25">
      <c r="A10" s="27" t="s">
        <v>0</v>
      </c>
      <c r="B10" s="25">
        <v>207</v>
      </c>
      <c r="C10" s="26">
        <v>208.5</v>
      </c>
      <c r="D10" s="26">
        <f t="shared" si="7"/>
        <v>1.5</v>
      </c>
      <c r="F10" s="17">
        <v>42743</v>
      </c>
      <c r="G10" s="18" t="s">
        <v>17</v>
      </c>
      <c r="H10" s="18"/>
      <c r="I10" s="18"/>
      <c r="J10" s="18"/>
      <c r="K10" s="18"/>
      <c r="L10" s="17">
        <v>42774</v>
      </c>
      <c r="M10" s="19">
        <v>0.3125</v>
      </c>
      <c r="N10" s="19">
        <v>0.72916666666666674</v>
      </c>
      <c r="O10" s="19">
        <v>4.1666666666666664E-2</v>
      </c>
      <c r="P10" s="20">
        <f>N10-M10-O10</f>
        <v>0.37500000000000006</v>
      </c>
      <c r="Q10" s="21"/>
      <c r="R10" s="17">
        <v>42802</v>
      </c>
      <c r="S10" s="19">
        <v>0.3125</v>
      </c>
      <c r="T10" s="19">
        <v>0.72916666666666674</v>
      </c>
      <c r="U10" s="19">
        <v>4.1666666666666664E-2</v>
      </c>
      <c r="V10" s="20">
        <f>T10-S10-U10</f>
        <v>0.37500000000000006</v>
      </c>
      <c r="W10" s="21"/>
      <c r="X10" s="17">
        <v>42833</v>
      </c>
      <c r="Y10" s="18" t="s">
        <v>17</v>
      </c>
      <c r="Z10" s="18"/>
      <c r="AA10" s="18"/>
      <c r="AB10" s="18"/>
      <c r="AC10" s="18"/>
      <c r="AD10" s="17">
        <v>42863</v>
      </c>
      <c r="AE10" s="19">
        <v>0.3125</v>
      </c>
      <c r="AF10" s="19">
        <v>0.72916666666666674</v>
      </c>
      <c r="AG10" s="19">
        <v>4.1666666666666664E-2</v>
      </c>
      <c r="AH10" s="20">
        <f>AF10-AE10-AG10</f>
        <v>0.37500000000000006</v>
      </c>
      <c r="AI10" s="21"/>
      <c r="AJ10" s="51">
        <v>42894</v>
      </c>
      <c r="AK10" s="19">
        <v>0.3125</v>
      </c>
      <c r="AL10" s="19">
        <v>0.72916666666666674</v>
      </c>
      <c r="AM10" s="19">
        <v>4.1666666666666664E-2</v>
      </c>
      <c r="AN10" s="20">
        <f t="shared" si="10"/>
        <v>0.37500000000000006</v>
      </c>
      <c r="AO10" s="21"/>
      <c r="AP10" s="51">
        <v>42924</v>
      </c>
      <c r="AQ10" s="18" t="s">
        <v>17</v>
      </c>
      <c r="AR10" s="18"/>
      <c r="AS10" s="18"/>
      <c r="AT10" s="18"/>
      <c r="AU10" s="18"/>
      <c r="AV10" s="51">
        <v>42955</v>
      </c>
      <c r="AW10" s="19">
        <v>0.3125</v>
      </c>
      <c r="AX10" s="19">
        <v>0.72916666666666663</v>
      </c>
      <c r="AY10" s="19">
        <v>4.1666666666666664E-2</v>
      </c>
      <c r="AZ10" s="20">
        <f t="shared" si="11"/>
        <v>0.37499999999999994</v>
      </c>
      <c r="BA10" s="21"/>
      <c r="BB10" s="51">
        <v>42986</v>
      </c>
      <c r="BC10" s="19">
        <v>0.3125</v>
      </c>
      <c r="BD10" s="41">
        <v>0.75</v>
      </c>
      <c r="BE10" s="19">
        <v>4.1666666666666664E-2</v>
      </c>
      <c r="BF10" s="20">
        <f t="shared" si="8"/>
        <v>0.39583333333333331</v>
      </c>
      <c r="BG10" s="21"/>
      <c r="BH10" s="51">
        <v>43016</v>
      </c>
      <c r="BI10" s="107"/>
      <c r="BJ10" s="107"/>
      <c r="BK10" s="107"/>
      <c r="BL10" s="108"/>
      <c r="BM10" s="109"/>
      <c r="BN10" s="51">
        <v>43047</v>
      </c>
      <c r="BO10" s="19">
        <v>0.3125</v>
      </c>
      <c r="BP10" s="19">
        <v>0.72916666666666663</v>
      </c>
      <c r="BQ10" s="19">
        <v>4.1666666666666664E-2</v>
      </c>
      <c r="BR10" s="20">
        <f t="shared" si="2"/>
        <v>0.37499999999999994</v>
      </c>
      <c r="BS10" s="21"/>
      <c r="BT10" s="51">
        <v>43077</v>
      </c>
      <c r="BU10" s="19">
        <v>0.3125</v>
      </c>
      <c r="BV10" s="41">
        <v>0.75</v>
      </c>
      <c r="BW10" s="210">
        <v>4.1666666666666664E-2</v>
      </c>
      <c r="BX10" s="20">
        <f t="shared" si="9"/>
        <v>0.39583333333333331</v>
      </c>
      <c r="BY10" s="21"/>
    </row>
    <row r="11" spans="1:77" ht="15" x14ac:dyDescent="0.25">
      <c r="A11" s="27" t="s">
        <v>24</v>
      </c>
      <c r="B11" s="25">
        <v>198</v>
      </c>
      <c r="C11" s="26">
        <v>203.25</v>
      </c>
      <c r="D11" s="26">
        <f t="shared" si="7"/>
        <v>5.25</v>
      </c>
      <c r="F11" s="17">
        <v>42744</v>
      </c>
      <c r="G11" s="19">
        <v>0.3125</v>
      </c>
      <c r="H11" s="19">
        <v>0.72916666666666674</v>
      </c>
      <c r="I11" s="19">
        <v>4.1666666666666664E-2</v>
      </c>
      <c r="J11" s="20">
        <f>H11-G11-I11</f>
        <v>0.37500000000000006</v>
      </c>
      <c r="K11" s="21"/>
      <c r="L11" s="17">
        <v>42775</v>
      </c>
      <c r="M11" s="19">
        <v>0.3125</v>
      </c>
      <c r="N11" s="19">
        <v>0.79166666666666663</v>
      </c>
      <c r="O11" s="19">
        <v>4.1666666666666664E-2</v>
      </c>
      <c r="P11" s="20">
        <f>N11-M11-O11</f>
        <v>0.43749999999999994</v>
      </c>
      <c r="Q11" s="21"/>
      <c r="R11" s="17">
        <v>42803</v>
      </c>
      <c r="S11" s="19">
        <v>0.3125</v>
      </c>
      <c r="T11" s="19">
        <v>0.72916666666666674</v>
      </c>
      <c r="U11" s="19">
        <v>4.1666666666666664E-2</v>
      </c>
      <c r="V11" s="20">
        <f>T11-S11-U11</f>
        <v>0.37500000000000006</v>
      </c>
      <c r="W11" s="21"/>
      <c r="X11" s="17">
        <v>42834</v>
      </c>
      <c r="Y11" s="18" t="s">
        <v>17</v>
      </c>
      <c r="Z11" s="18"/>
      <c r="AA11" s="18"/>
      <c r="AB11" s="18"/>
      <c r="AC11" s="18"/>
      <c r="AD11" s="17">
        <v>42864</v>
      </c>
      <c r="AE11" s="19">
        <v>0.3125</v>
      </c>
      <c r="AF11" s="19">
        <v>0.72916666666666674</v>
      </c>
      <c r="AG11" s="19">
        <v>4.1666666666666664E-2</v>
      </c>
      <c r="AH11" s="20">
        <f>AF11-AE11-AG11</f>
        <v>0.37500000000000006</v>
      </c>
      <c r="AI11" s="21"/>
      <c r="AJ11" s="51">
        <v>42895</v>
      </c>
      <c r="AK11" s="19">
        <v>0.3125</v>
      </c>
      <c r="AL11" s="19">
        <v>0.72916666666666674</v>
      </c>
      <c r="AM11" s="19">
        <v>4.1666666666666664E-2</v>
      </c>
      <c r="AN11" s="20">
        <f t="shared" si="10"/>
        <v>0.37500000000000006</v>
      </c>
      <c r="AO11" s="21"/>
      <c r="AP11" s="51">
        <v>42925</v>
      </c>
      <c r="AQ11" s="18" t="s">
        <v>17</v>
      </c>
      <c r="AR11" s="18"/>
      <c r="AS11" s="18"/>
      <c r="AT11" s="18"/>
      <c r="AU11" s="18"/>
      <c r="AV11" s="51">
        <v>42956</v>
      </c>
      <c r="AW11" s="19">
        <v>0.3125</v>
      </c>
      <c r="AX11" s="19">
        <v>0.72916666666666663</v>
      </c>
      <c r="AY11" s="19">
        <v>4.1666666666666664E-2</v>
      </c>
      <c r="AZ11" s="20">
        <f t="shared" si="11"/>
        <v>0.37499999999999994</v>
      </c>
      <c r="BA11" s="21"/>
      <c r="BB11" s="51">
        <v>42987</v>
      </c>
      <c r="BC11" s="107"/>
      <c r="BD11" s="107"/>
      <c r="BE11" s="107"/>
      <c r="BF11" s="108"/>
      <c r="BG11" s="109"/>
      <c r="BH11" s="51">
        <v>43017</v>
      </c>
      <c r="BI11" s="19">
        <v>0.3125</v>
      </c>
      <c r="BJ11" s="19">
        <v>0.72916666666666663</v>
      </c>
      <c r="BK11" s="19">
        <v>4.1666666666666664E-2</v>
      </c>
      <c r="BL11" s="20">
        <f t="shared" si="5"/>
        <v>0.37499999999999994</v>
      </c>
      <c r="BM11" s="21"/>
      <c r="BN11" s="51">
        <v>43048</v>
      </c>
      <c r="BO11" s="19">
        <v>0.3125</v>
      </c>
      <c r="BP11" s="19">
        <v>0.72916666666666663</v>
      </c>
      <c r="BQ11" s="19">
        <v>4.1666666666666664E-2</v>
      </c>
      <c r="BR11" s="20">
        <f t="shared" si="2"/>
        <v>0.37499999999999994</v>
      </c>
      <c r="BS11" s="21"/>
      <c r="BT11" s="51">
        <v>43078</v>
      </c>
      <c r="BU11" s="107"/>
      <c r="BV11" s="107"/>
      <c r="BW11" s="211"/>
      <c r="BX11" s="108"/>
      <c r="BY11" s="109"/>
    </row>
    <row r="12" spans="1:77" ht="15" x14ac:dyDescent="0.25">
      <c r="A12" s="27" t="s">
        <v>25</v>
      </c>
      <c r="B12" s="25">
        <v>189</v>
      </c>
      <c r="C12" s="26">
        <v>187</v>
      </c>
      <c r="D12" s="26">
        <f t="shared" si="7"/>
        <v>-2</v>
      </c>
      <c r="F12" s="17">
        <v>42745</v>
      </c>
      <c r="G12" s="19">
        <v>0.3125</v>
      </c>
      <c r="H12" s="41">
        <v>0.77083333333333337</v>
      </c>
      <c r="I12" s="19">
        <v>4.1666666666666664E-2</v>
      </c>
      <c r="J12" s="20">
        <f>H12-G12-I12</f>
        <v>0.41666666666666669</v>
      </c>
      <c r="K12" s="21"/>
      <c r="L12" s="17">
        <v>42776</v>
      </c>
      <c r="M12" s="19">
        <v>0.3125</v>
      </c>
      <c r="N12" s="19">
        <v>0.72916666666666674</v>
      </c>
      <c r="O12" s="19">
        <v>4.1666666666666664E-2</v>
      </c>
      <c r="P12" s="20">
        <f>N12-M12-O12</f>
        <v>0.37500000000000006</v>
      </c>
      <c r="Q12" s="21"/>
      <c r="R12" s="17">
        <v>42804</v>
      </c>
      <c r="S12" s="19">
        <v>0.3125</v>
      </c>
      <c r="T12" s="19">
        <v>0.72916666666666674</v>
      </c>
      <c r="U12" s="19">
        <v>4.1666666666666664E-2</v>
      </c>
      <c r="V12" s="20">
        <f>T12-S12-U12</f>
        <v>0.37500000000000006</v>
      </c>
      <c r="W12" s="21"/>
      <c r="X12" s="17">
        <v>42835</v>
      </c>
      <c r="Y12" s="19">
        <v>0.3125</v>
      </c>
      <c r="Z12" s="19">
        <v>0.79166666666666663</v>
      </c>
      <c r="AA12" s="19">
        <v>4.1666666666666664E-2</v>
      </c>
      <c r="AB12" s="20">
        <f>Z12-Y12-AA12</f>
        <v>0.43749999999999994</v>
      </c>
      <c r="AC12" s="21"/>
      <c r="AD12" s="17">
        <v>42865</v>
      </c>
      <c r="AE12" s="19">
        <v>0.3125</v>
      </c>
      <c r="AF12" s="19">
        <v>0.72916666666666674</v>
      </c>
      <c r="AG12" s="19">
        <v>4.1666666666666664E-2</v>
      </c>
      <c r="AH12" s="20">
        <f>AF12-AE12-AG12</f>
        <v>0.37500000000000006</v>
      </c>
      <c r="AI12" s="21"/>
      <c r="AJ12" s="51">
        <v>42896</v>
      </c>
      <c r="AK12" s="18" t="s">
        <v>17</v>
      </c>
      <c r="AL12" s="18"/>
      <c r="AM12" s="18"/>
      <c r="AN12" s="18"/>
      <c r="AO12" s="18"/>
      <c r="AP12" s="51">
        <v>42926</v>
      </c>
      <c r="AQ12" s="19">
        <v>0.3125</v>
      </c>
      <c r="AR12" s="19">
        <v>0.72916666666666663</v>
      </c>
      <c r="AS12" s="19">
        <v>4.1666666666666664E-2</v>
      </c>
      <c r="AT12" s="20">
        <f t="shared" ref="AT12:AT16" si="12">AR12-AQ12-AS12</f>
        <v>0.37499999999999994</v>
      </c>
      <c r="AU12" s="21"/>
      <c r="AV12" s="51">
        <v>42957</v>
      </c>
      <c r="AW12" s="19">
        <v>0.3125</v>
      </c>
      <c r="AX12" s="19">
        <v>0.72916666666666663</v>
      </c>
      <c r="AY12" s="19">
        <v>4.1666666666666664E-2</v>
      </c>
      <c r="AZ12" s="20">
        <f t="shared" si="11"/>
        <v>0.37499999999999994</v>
      </c>
      <c r="BA12" s="21"/>
      <c r="BB12" s="51">
        <v>42988</v>
      </c>
      <c r="BC12" s="107"/>
      <c r="BD12" s="107"/>
      <c r="BE12" s="107"/>
      <c r="BF12" s="108"/>
      <c r="BG12" s="109"/>
      <c r="BH12" s="51">
        <v>43018</v>
      </c>
      <c r="BI12" s="19">
        <v>0.3125</v>
      </c>
      <c r="BJ12" s="41">
        <v>0.77083333333333337</v>
      </c>
      <c r="BK12" s="19">
        <v>4.1666666666666664E-2</v>
      </c>
      <c r="BL12" s="20">
        <f t="shared" si="5"/>
        <v>0.41666666666666669</v>
      </c>
      <c r="BM12" s="21"/>
      <c r="BN12" s="51">
        <v>43049</v>
      </c>
      <c r="BO12" s="19">
        <v>0.3125</v>
      </c>
      <c r="BP12" s="19">
        <v>0.72916666666666663</v>
      </c>
      <c r="BQ12" s="19">
        <v>4.1666666666666664E-2</v>
      </c>
      <c r="BR12" s="20">
        <f t="shared" si="2"/>
        <v>0.37499999999999994</v>
      </c>
      <c r="BS12" s="99" t="s">
        <v>173</v>
      </c>
      <c r="BT12" s="51">
        <v>43079</v>
      </c>
      <c r="BU12" s="107"/>
      <c r="BV12" s="107"/>
      <c r="BW12" s="211"/>
      <c r="BX12" s="108"/>
      <c r="BY12" s="109"/>
    </row>
    <row r="13" spans="1:77" ht="15" x14ac:dyDescent="0.25">
      <c r="A13" s="27" t="s">
        <v>26</v>
      </c>
      <c r="B13" s="25">
        <v>198</v>
      </c>
      <c r="C13" s="26">
        <v>195</v>
      </c>
      <c r="D13" s="26">
        <f t="shared" si="7"/>
        <v>-3</v>
      </c>
      <c r="F13" s="17">
        <v>42746</v>
      </c>
      <c r="G13" s="19">
        <v>0.3125</v>
      </c>
      <c r="H13" s="19">
        <v>0.72916666666666674</v>
      </c>
      <c r="I13" s="19">
        <v>4.1666666666666664E-2</v>
      </c>
      <c r="J13" s="20">
        <f>H13-G13-I13</f>
        <v>0.37500000000000006</v>
      </c>
      <c r="K13" s="21"/>
      <c r="L13" s="17">
        <v>42777</v>
      </c>
      <c r="M13" s="18" t="s">
        <v>17</v>
      </c>
      <c r="N13" s="18"/>
      <c r="O13" s="18"/>
      <c r="P13" s="18"/>
      <c r="Q13" s="18"/>
      <c r="R13" s="17">
        <v>42805</v>
      </c>
      <c r="S13" s="18" t="s">
        <v>17</v>
      </c>
      <c r="T13" s="18"/>
      <c r="U13" s="18"/>
      <c r="V13" s="18"/>
      <c r="W13" s="18"/>
      <c r="X13" s="17">
        <v>42836</v>
      </c>
      <c r="Y13" s="19">
        <v>0.3125</v>
      </c>
      <c r="Z13" s="19">
        <v>0.72916666666666674</v>
      </c>
      <c r="AA13" s="19">
        <v>4.1666666666666664E-2</v>
      </c>
      <c r="AB13" s="20">
        <f>Z13-Y13-AA13</f>
        <v>0.37500000000000006</v>
      </c>
      <c r="AC13" s="21"/>
      <c r="AD13" s="17">
        <v>42866</v>
      </c>
      <c r="AE13" s="19">
        <v>0.3125</v>
      </c>
      <c r="AF13" s="19">
        <v>0.72916666666666674</v>
      </c>
      <c r="AG13" s="19">
        <v>4.1666666666666664E-2</v>
      </c>
      <c r="AH13" s="20">
        <f>AF13-AE13-AG13</f>
        <v>0.37500000000000006</v>
      </c>
      <c r="AI13" s="21"/>
      <c r="AJ13" s="51">
        <v>42897</v>
      </c>
      <c r="AK13" s="18" t="s">
        <v>17</v>
      </c>
      <c r="AL13" s="18"/>
      <c r="AM13" s="18"/>
      <c r="AN13" s="18"/>
      <c r="AO13" s="18"/>
      <c r="AP13" s="51">
        <v>42927</v>
      </c>
      <c r="AQ13" s="19">
        <v>0.3125</v>
      </c>
      <c r="AR13" s="19">
        <v>0.72916666666666663</v>
      </c>
      <c r="AS13" s="19">
        <v>4.1666666666666664E-2</v>
      </c>
      <c r="AT13" s="20">
        <f t="shared" si="12"/>
        <v>0.37499999999999994</v>
      </c>
      <c r="AU13" s="21"/>
      <c r="AV13" s="75">
        <v>42958</v>
      </c>
      <c r="AW13" s="52">
        <v>0.3125</v>
      </c>
      <c r="AX13" s="52">
        <v>0.72916666666666663</v>
      </c>
      <c r="AY13" s="52">
        <v>4.1666666666666664E-2</v>
      </c>
      <c r="AZ13" s="53">
        <f t="shared" si="11"/>
        <v>0.37499999999999994</v>
      </c>
      <c r="BA13" s="73" t="s">
        <v>33</v>
      </c>
      <c r="BB13" s="51">
        <v>42989</v>
      </c>
      <c r="BC13" s="19">
        <v>0.3125</v>
      </c>
      <c r="BD13" s="41">
        <v>0.8125</v>
      </c>
      <c r="BE13" s="19">
        <v>4.1666666666666664E-2</v>
      </c>
      <c r="BF13" s="20">
        <f t="shared" ref="BF13:BF17" si="13">BD13-BC13-BE13</f>
        <v>0.45833333333333331</v>
      </c>
      <c r="BG13" s="21"/>
      <c r="BH13" s="51">
        <v>43019</v>
      </c>
      <c r="BI13" s="19">
        <v>0.3125</v>
      </c>
      <c r="BJ13" s="41">
        <v>0.77083333333333337</v>
      </c>
      <c r="BK13" s="19">
        <v>4.1666666666666664E-2</v>
      </c>
      <c r="BL13" s="20">
        <f t="shared" si="5"/>
        <v>0.41666666666666669</v>
      </c>
      <c r="BM13" s="21"/>
      <c r="BN13" s="51">
        <v>43050</v>
      </c>
      <c r="BO13" s="107"/>
      <c r="BP13" s="107"/>
      <c r="BQ13" s="107"/>
      <c r="BR13" s="108"/>
      <c r="BS13" s="109"/>
      <c r="BT13" s="51">
        <v>43080</v>
      </c>
      <c r="BU13" s="19">
        <v>0.3125</v>
      </c>
      <c r="BV13" s="41">
        <v>0.75</v>
      </c>
      <c r="BW13" s="210">
        <v>4.1666666666666664E-2</v>
      </c>
      <c r="BX13" s="20">
        <f t="shared" ref="BX13:BX31" si="14">BV13-BU13-BW13</f>
        <v>0.39583333333333331</v>
      </c>
      <c r="BY13" s="21"/>
    </row>
    <row r="14" spans="1:77" ht="15" x14ac:dyDescent="0.25">
      <c r="A14" s="27" t="s">
        <v>27</v>
      </c>
      <c r="B14" s="25">
        <v>189</v>
      </c>
      <c r="C14" s="26">
        <v>194.25</v>
      </c>
      <c r="D14" s="26">
        <f t="shared" si="7"/>
        <v>5.25</v>
      </c>
      <c r="F14" s="17">
        <v>42747</v>
      </c>
      <c r="G14" s="19">
        <v>0.3125</v>
      </c>
      <c r="H14" s="19">
        <v>0.72916666666666674</v>
      </c>
      <c r="I14" s="19">
        <v>4.1666666666666664E-2</v>
      </c>
      <c r="J14" s="20">
        <f>H14-G14-I14</f>
        <v>0.37500000000000006</v>
      </c>
      <c r="K14" s="21"/>
      <c r="L14" s="17">
        <v>42778</v>
      </c>
      <c r="M14" s="18" t="s">
        <v>17</v>
      </c>
      <c r="N14" s="18"/>
      <c r="O14" s="18"/>
      <c r="P14" s="18"/>
      <c r="Q14" s="18"/>
      <c r="R14" s="17">
        <v>42806</v>
      </c>
      <c r="S14" s="18" t="s">
        <v>17</v>
      </c>
      <c r="T14" s="18"/>
      <c r="U14" s="18"/>
      <c r="V14" s="18"/>
      <c r="W14" s="18"/>
      <c r="X14" s="17">
        <v>42837</v>
      </c>
      <c r="Y14" s="19">
        <v>0.3125</v>
      </c>
      <c r="Z14" s="19">
        <v>0.72916666666666663</v>
      </c>
      <c r="AA14" s="19">
        <v>4.1666666666666664E-2</v>
      </c>
      <c r="AB14" s="20">
        <f>Z14-Y14-AA14</f>
        <v>0.37499999999999994</v>
      </c>
      <c r="AC14" s="21"/>
      <c r="AD14" s="17">
        <v>42867</v>
      </c>
      <c r="AE14" s="19">
        <v>0.3125</v>
      </c>
      <c r="AF14" s="19">
        <v>0.72916666666666674</v>
      </c>
      <c r="AG14" s="19">
        <v>4.1666666666666664E-2</v>
      </c>
      <c r="AH14" s="20">
        <f>AF14-AE14-AG14</f>
        <v>0.37500000000000006</v>
      </c>
      <c r="AI14" s="21"/>
      <c r="AJ14" s="75">
        <v>42898</v>
      </c>
      <c r="AK14" s="52">
        <v>0.3125</v>
      </c>
      <c r="AL14" s="52">
        <v>0.72916666666666674</v>
      </c>
      <c r="AM14" s="52">
        <v>4.1666666666666664E-2</v>
      </c>
      <c r="AN14" s="53">
        <f t="shared" ref="AN14" si="15">AL14-AK14-AM14</f>
        <v>0.37500000000000006</v>
      </c>
      <c r="AO14" s="54" t="s">
        <v>33</v>
      </c>
      <c r="AP14" s="51">
        <v>42928</v>
      </c>
      <c r="AQ14" s="19">
        <v>0.3125</v>
      </c>
      <c r="AR14" s="19">
        <v>0.72916666666666663</v>
      </c>
      <c r="AS14" s="19">
        <v>4.1666666666666664E-2</v>
      </c>
      <c r="AT14" s="20">
        <f t="shared" si="12"/>
        <v>0.37499999999999994</v>
      </c>
      <c r="AU14" s="21"/>
      <c r="AV14" s="51">
        <v>42959</v>
      </c>
      <c r="AW14" s="107"/>
      <c r="AX14" s="107"/>
      <c r="AY14" s="107"/>
      <c r="AZ14" s="108"/>
      <c r="BA14" s="109"/>
      <c r="BB14" s="51">
        <v>42990</v>
      </c>
      <c r="BC14" s="19">
        <v>0.3125</v>
      </c>
      <c r="BD14" s="19">
        <v>0.72916666666666663</v>
      </c>
      <c r="BE14" s="19">
        <v>4.1666666666666664E-2</v>
      </c>
      <c r="BF14" s="20">
        <f t="shared" si="13"/>
        <v>0.37499999999999994</v>
      </c>
      <c r="BG14" s="21"/>
      <c r="BH14" s="51">
        <v>43020</v>
      </c>
      <c r="BI14" s="19">
        <v>0.3125</v>
      </c>
      <c r="BJ14" s="41">
        <v>0.77083333333333337</v>
      </c>
      <c r="BK14" s="19">
        <v>4.1666666666666664E-2</v>
      </c>
      <c r="BL14" s="20">
        <f t="shared" si="5"/>
        <v>0.41666666666666669</v>
      </c>
      <c r="BM14" s="21"/>
      <c r="BN14" s="51">
        <v>43051</v>
      </c>
      <c r="BO14" s="107"/>
      <c r="BP14" s="107"/>
      <c r="BQ14" s="107"/>
      <c r="BR14" s="108"/>
      <c r="BS14" s="109"/>
      <c r="BT14" s="51">
        <v>43081</v>
      </c>
      <c r="BU14" s="41">
        <v>0.27083333333333331</v>
      </c>
      <c r="BV14" s="19">
        <v>0.72916666666666663</v>
      </c>
      <c r="BW14" s="210">
        <v>4.1666666666666664E-2</v>
      </c>
      <c r="BX14" s="20">
        <f t="shared" si="14"/>
        <v>0.41666666666666663</v>
      </c>
      <c r="BY14" s="21"/>
    </row>
    <row r="15" spans="1:77" ht="15" x14ac:dyDescent="0.25">
      <c r="A15" s="27" t="s">
        <v>28</v>
      </c>
      <c r="B15" s="25">
        <v>198</v>
      </c>
      <c r="C15" s="26">
        <v>203.5</v>
      </c>
      <c r="D15" s="26">
        <f t="shared" si="7"/>
        <v>5.5</v>
      </c>
      <c r="F15" s="17">
        <v>42748</v>
      </c>
      <c r="G15" s="19">
        <v>0.3125</v>
      </c>
      <c r="H15" s="19">
        <v>0.72916666666666674</v>
      </c>
      <c r="I15" s="19">
        <v>4.1666666666666664E-2</v>
      </c>
      <c r="J15" s="20">
        <f>H15-G15-I15</f>
        <v>0.37500000000000006</v>
      </c>
      <c r="K15" s="21"/>
      <c r="L15" s="17">
        <v>42779</v>
      </c>
      <c r="M15" s="19">
        <v>0.3125</v>
      </c>
      <c r="N15" s="19">
        <v>0.72916666666666674</v>
      </c>
      <c r="O15" s="19">
        <v>4.1666666666666664E-2</v>
      </c>
      <c r="P15" s="20">
        <f>N15-M15-O15</f>
        <v>0.37500000000000006</v>
      </c>
      <c r="Q15" s="21"/>
      <c r="R15" s="17">
        <v>42807</v>
      </c>
      <c r="S15" s="19">
        <v>0.3125</v>
      </c>
      <c r="T15" s="19">
        <v>0.72916666666666674</v>
      </c>
      <c r="U15" s="19">
        <v>4.1666666666666664E-2</v>
      </c>
      <c r="V15" s="20">
        <f>T15-S15-U15</f>
        <v>0.37500000000000006</v>
      </c>
      <c r="W15" s="21"/>
      <c r="X15" s="17">
        <v>42838</v>
      </c>
      <c r="Y15" s="19">
        <v>0.3125</v>
      </c>
      <c r="Z15" s="19">
        <v>0.83333333333333337</v>
      </c>
      <c r="AA15" s="19">
        <v>4.1666666666666664E-2</v>
      </c>
      <c r="AB15" s="20">
        <f>Z15-Y15-AA15</f>
        <v>0.47916666666666669</v>
      </c>
      <c r="AC15" s="21"/>
      <c r="AD15" s="17">
        <v>42868</v>
      </c>
      <c r="AE15" s="18" t="s">
        <v>17</v>
      </c>
      <c r="AF15" s="18"/>
      <c r="AG15" s="18"/>
      <c r="AH15" s="18"/>
      <c r="AI15" s="18"/>
      <c r="AJ15" s="51">
        <v>42899</v>
      </c>
      <c r="AK15" s="19">
        <v>0.3125</v>
      </c>
      <c r="AL15" s="19">
        <v>0.72916666666666674</v>
      </c>
      <c r="AM15" s="19">
        <v>4.1666666666666664E-2</v>
      </c>
      <c r="AN15" s="20">
        <f t="shared" ref="AN15:AN32" si="16">AL15-AK15-AM15</f>
        <v>0.37500000000000006</v>
      </c>
      <c r="AO15" s="21"/>
      <c r="AP15" s="51">
        <v>42929</v>
      </c>
      <c r="AQ15" s="19">
        <v>0.3125</v>
      </c>
      <c r="AR15" s="19">
        <v>0.72916666666666663</v>
      </c>
      <c r="AS15" s="19">
        <v>4.1666666666666664E-2</v>
      </c>
      <c r="AT15" s="20">
        <f t="shared" si="12"/>
        <v>0.37499999999999994</v>
      </c>
      <c r="AU15" s="21"/>
      <c r="AV15" s="51">
        <v>42960</v>
      </c>
      <c r="AW15" s="107"/>
      <c r="AX15" s="107"/>
      <c r="AY15" s="107"/>
      <c r="AZ15" s="108"/>
      <c r="BA15" s="109"/>
      <c r="BB15" s="51">
        <v>42991</v>
      </c>
      <c r="BC15" s="19">
        <v>0.3125</v>
      </c>
      <c r="BD15" s="19">
        <v>0.72916666666666663</v>
      </c>
      <c r="BE15" s="19">
        <v>4.1666666666666664E-2</v>
      </c>
      <c r="BF15" s="20">
        <f t="shared" si="13"/>
        <v>0.37499999999999994</v>
      </c>
      <c r="BG15" s="99" t="s">
        <v>139</v>
      </c>
      <c r="BH15" s="51">
        <v>43021</v>
      </c>
      <c r="BI15" s="19">
        <v>0.3125</v>
      </c>
      <c r="BJ15" s="41">
        <v>0.70833333333333337</v>
      </c>
      <c r="BK15" s="19">
        <v>4.1666666666666664E-2</v>
      </c>
      <c r="BL15" s="20">
        <f t="shared" si="5"/>
        <v>0.35416666666666669</v>
      </c>
      <c r="BM15" s="21"/>
      <c r="BN15" s="51">
        <v>43052</v>
      </c>
      <c r="BO15" s="19">
        <v>0.3125</v>
      </c>
      <c r="BP15" s="41">
        <v>0.75</v>
      </c>
      <c r="BQ15" s="19">
        <v>4.1666666666666664E-2</v>
      </c>
      <c r="BR15" s="20">
        <f t="shared" si="2"/>
        <v>0.39583333333333331</v>
      </c>
      <c r="BS15" s="21"/>
      <c r="BT15" s="51">
        <v>43082</v>
      </c>
      <c r="BU15" s="19">
        <v>0.3125</v>
      </c>
      <c r="BV15" s="41">
        <v>0.89583333333333337</v>
      </c>
      <c r="BW15" s="210">
        <v>4.1666666666666664E-2</v>
      </c>
      <c r="BX15" s="20">
        <f t="shared" si="14"/>
        <v>0.54166666666666674</v>
      </c>
      <c r="BY15" s="21"/>
    </row>
    <row r="16" spans="1:77" ht="15" x14ac:dyDescent="0.25">
      <c r="A16" s="27" t="s">
        <v>29</v>
      </c>
      <c r="B16" s="25">
        <v>198</v>
      </c>
      <c r="C16" s="26">
        <v>203.5</v>
      </c>
      <c r="D16" s="26">
        <f t="shared" si="7"/>
        <v>5.5</v>
      </c>
      <c r="F16" s="17">
        <v>42749</v>
      </c>
      <c r="G16" s="18" t="s">
        <v>17</v>
      </c>
      <c r="H16" s="18"/>
      <c r="I16" s="18"/>
      <c r="J16" s="18"/>
      <c r="K16" s="18"/>
      <c r="L16" s="17">
        <v>42780</v>
      </c>
      <c r="M16" s="19">
        <v>0.3125</v>
      </c>
      <c r="N16" s="19">
        <v>0.72916666666666674</v>
      </c>
      <c r="O16" s="19">
        <v>4.1666666666666664E-2</v>
      </c>
      <c r="P16" s="20">
        <f>N16-M16-O16</f>
        <v>0.37500000000000006</v>
      </c>
      <c r="Q16" s="21"/>
      <c r="R16" s="17">
        <v>42808</v>
      </c>
      <c r="S16" s="19">
        <v>0.3125</v>
      </c>
      <c r="T16" s="19">
        <v>0.72916666666666674</v>
      </c>
      <c r="U16" s="19">
        <v>4.1666666666666664E-2</v>
      </c>
      <c r="V16" s="20">
        <f>T16-S16-U16</f>
        <v>0.37500000000000006</v>
      </c>
      <c r="W16" s="21"/>
      <c r="X16" s="17">
        <v>42839</v>
      </c>
      <c r="Y16" s="28">
        <v>0.3125</v>
      </c>
      <c r="Z16" s="28">
        <v>0.72916666666666674</v>
      </c>
      <c r="AA16" s="28">
        <v>4.1666666666666664E-2</v>
      </c>
      <c r="AB16" s="29">
        <f>Z16-Y16-AA16</f>
        <v>0.37500000000000006</v>
      </c>
      <c r="AC16" s="30" t="s">
        <v>30</v>
      </c>
      <c r="AD16" s="17">
        <v>42869</v>
      </c>
      <c r="AE16" s="18" t="s">
        <v>17</v>
      </c>
      <c r="AF16" s="18"/>
      <c r="AG16" s="18"/>
      <c r="AH16" s="18"/>
      <c r="AI16" s="18"/>
      <c r="AJ16" s="51">
        <v>42900</v>
      </c>
      <c r="AK16" s="19">
        <v>0.3125</v>
      </c>
      <c r="AL16" s="19">
        <v>0.72916666666666674</v>
      </c>
      <c r="AM16" s="19">
        <v>4.1666666666666664E-2</v>
      </c>
      <c r="AN16" s="20">
        <f t="shared" si="16"/>
        <v>0.37500000000000006</v>
      </c>
      <c r="AO16" s="21"/>
      <c r="AP16" s="51">
        <v>42930</v>
      </c>
      <c r="AQ16" s="19">
        <v>0.3125</v>
      </c>
      <c r="AR16" s="19">
        <v>0.72916666666666663</v>
      </c>
      <c r="AS16" s="19">
        <v>4.1666666666666664E-2</v>
      </c>
      <c r="AT16" s="20">
        <f t="shared" si="12"/>
        <v>0.37499999999999994</v>
      </c>
      <c r="AU16" s="21"/>
      <c r="AV16" s="51">
        <v>42961</v>
      </c>
      <c r="AW16" s="41">
        <v>0.54166666666666663</v>
      </c>
      <c r="AX16" s="19">
        <v>0.72916666666666663</v>
      </c>
      <c r="AY16" s="19">
        <v>4.1666666666666664E-2</v>
      </c>
      <c r="AZ16" s="20">
        <f t="shared" si="11"/>
        <v>0.14583333333333334</v>
      </c>
      <c r="BA16" s="21" t="s">
        <v>138</v>
      </c>
      <c r="BB16" s="51">
        <v>42992</v>
      </c>
      <c r="BC16" s="19">
        <v>0.3125</v>
      </c>
      <c r="BD16" s="19">
        <v>0.72916666666666663</v>
      </c>
      <c r="BE16" s="19">
        <v>4.1666666666666664E-2</v>
      </c>
      <c r="BF16" s="20">
        <f t="shared" si="13"/>
        <v>0.37499999999999994</v>
      </c>
      <c r="BG16" s="99" t="s">
        <v>139</v>
      </c>
      <c r="BH16" s="51">
        <v>43022</v>
      </c>
      <c r="BI16" s="107"/>
      <c r="BJ16" s="107"/>
      <c r="BK16" s="107"/>
      <c r="BL16" s="108"/>
      <c r="BM16" s="109"/>
      <c r="BN16" s="51">
        <v>43053</v>
      </c>
      <c r="BO16" s="19">
        <v>0.3125</v>
      </c>
      <c r="BP16" s="19">
        <v>0.72916666666666663</v>
      </c>
      <c r="BQ16" s="19">
        <v>4.1666666666666664E-2</v>
      </c>
      <c r="BR16" s="20">
        <f t="shared" si="2"/>
        <v>0.37499999999999994</v>
      </c>
      <c r="BS16" s="21"/>
      <c r="BT16" s="51">
        <v>43083</v>
      </c>
      <c r="BU16" s="41">
        <v>0.27083333333333331</v>
      </c>
      <c r="BV16" s="41">
        <v>0.83333333333333337</v>
      </c>
      <c r="BW16" s="210">
        <v>4.1666666666666664E-2</v>
      </c>
      <c r="BX16" s="20">
        <f t="shared" si="14"/>
        <v>0.52083333333333337</v>
      </c>
      <c r="BY16" s="21"/>
    </row>
    <row r="17" spans="1:77" ht="15.75" thickBot="1" x14ac:dyDescent="0.3">
      <c r="A17" s="31" t="s">
        <v>31</v>
      </c>
      <c r="B17" s="25">
        <v>180</v>
      </c>
      <c r="C17" s="26">
        <v>202.5</v>
      </c>
      <c r="D17" s="26">
        <f t="shared" si="7"/>
        <v>22.5</v>
      </c>
      <c r="F17" s="17">
        <v>42750</v>
      </c>
      <c r="G17" s="18" t="s">
        <v>17</v>
      </c>
      <c r="H17" s="18"/>
      <c r="I17" s="18"/>
      <c r="J17" s="18"/>
      <c r="K17" s="18"/>
      <c r="L17" s="17">
        <v>42781</v>
      </c>
      <c r="M17" s="19">
        <v>0.3125</v>
      </c>
      <c r="N17" s="19">
        <v>0.72916666666666674</v>
      </c>
      <c r="O17" s="19">
        <v>4.1666666666666664E-2</v>
      </c>
      <c r="P17" s="20">
        <f>N17-M17-O17</f>
        <v>0.37500000000000006</v>
      </c>
      <c r="Q17" s="21"/>
      <c r="R17" s="17">
        <v>42809</v>
      </c>
      <c r="S17" s="19">
        <v>0.3125</v>
      </c>
      <c r="T17" s="19">
        <v>0.72916666666666674</v>
      </c>
      <c r="U17" s="19">
        <v>4.1666666666666664E-2</v>
      </c>
      <c r="V17" s="20">
        <f>T17-S17-U17</f>
        <v>0.37500000000000006</v>
      </c>
      <c r="W17" s="21"/>
      <c r="X17" s="17">
        <v>42840</v>
      </c>
      <c r="Y17" s="18" t="s">
        <v>17</v>
      </c>
      <c r="Z17" s="18"/>
      <c r="AA17" s="18"/>
      <c r="AB17" s="18"/>
      <c r="AC17" s="18"/>
      <c r="AD17" s="17">
        <v>42870</v>
      </c>
      <c r="AE17" s="19">
        <v>0.3125</v>
      </c>
      <c r="AF17" s="19">
        <v>0.72916666666666674</v>
      </c>
      <c r="AG17" s="19">
        <v>4.1666666666666664E-2</v>
      </c>
      <c r="AH17" s="20">
        <f>AF17-AE17-AG17</f>
        <v>0.37500000000000006</v>
      </c>
      <c r="AI17" s="21"/>
      <c r="AJ17" s="51">
        <v>42901</v>
      </c>
      <c r="AK17" s="19">
        <v>0.3125</v>
      </c>
      <c r="AL17" s="19">
        <v>0.72916666666666674</v>
      </c>
      <c r="AM17" s="19">
        <v>4.1666666666666664E-2</v>
      </c>
      <c r="AN17" s="20">
        <f t="shared" si="16"/>
        <v>0.37500000000000006</v>
      </c>
      <c r="AO17" s="21"/>
      <c r="AP17" s="51">
        <v>42931</v>
      </c>
      <c r="AQ17" s="18" t="s">
        <v>17</v>
      </c>
      <c r="AR17" s="18"/>
      <c r="AS17" s="18"/>
      <c r="AT17" s="18"/>
      <c r="AU17" s="18"/>
      <c r="AV17" s="51">
        <v>42962</v>
      </c>
      <c r="AW17" s="19">
        <v>0.3125</v>
      </c>
      <c r="AX17" s="19">
        <v>0.75</v>
      </c>
      <c r="AY17" s="19">
        <v>4.1666666666666664E-2</v>
      </c>
      <c r="AZ17" s="20">
        <f t="shared" si="11"/>
        <v>0.39583333333333331</v>
      </c>
      <c r="BA17" s="21"/>
      <c r="BB17" s="51">
        <v>42993</v>
      </c>
      <c r="BC17" s="19">
        <v>0.3125</v>
      </c>
      <c r="BD17" s="19">
        <v>0.72916666666666663</v>
      </c>
      <c r="BE17" s="19">
        <v>4.1666666666666664E-2</v>
      </c>
      <c r="BF17" s="20">
        <f t="shared" si="13"/>
        <v>0.37499999999999994</v>
      </c>
      <c r="BG17" s="99" t="s">
        <v>139</v>
      </c>
      <c r="BH17" s="51">
        <v>43023</v>
      </c>
      <c r="BI17" s="107"/>
      <c r="BJ17" s="107"/>
      <c r="BK17" s="107"/>
      <c r="BL17" s="108"/>
      <c r="BM17" s="109"/>
      <c r="BN17" s="51">
        <v>43054</v>
      </c>
      <c r="BO17" s="19">
        <v>0.3125</v>
      </c>
      <c r="BP17" s="41">
        <v>0.75</v>
      </c>
      <c r="BQ17" s="19">
        <v>4.1666666666666664E-2</v>
      </c>
      <c r="BR17" s="20">
        <f t="shared" si="2"/>
        <v>0.39583333333333331</v>
      </c>
      <c r="BS17" s="21"/>
      <c r="BT17" s="51">
        <v>43084</v>
      </c>
      <c r="BU17" s="19">
        <v>0.3125</v>
      </c>
      <c r="BV17" s="41">
        <v>0.75</v>
      </c>
      <c r="BW17" s="210">
        <v>4.1666666666666664E-2</v>
      </c>
      <c r="BX17" s="20">
        <f t="shared" si="14"/>
        <v>0.39583333333333331</v>
      </c>
      <c r="BY17" s="21"/>
    </row>
    <row r="18" spans="1:77" ht="15" x14ac:dyDescent="0.25">
      <c r="F18" s="17">
        <v>42751</v>
      </c>
      <c r="G18" s="19">
        <v>0.3125</v>
      </c>
      <c r="H18" s="19">
        <v>0.72916666666666674</v>
      </c>
      <c r="I18" s="19">
        <v>4.1666666666666664E-2</v>
      </c>
      <c r="J18" s="20">
        <f>H18-G18-I18</f>
        <v>0.37500000000000006</v>
      </c>
      <c r="K18" s="21"/>
      <c r="L18" s="17">
        <v>42782</v>
      </c>
      <c r="M18" s="19">
        <v>0.3125</v>
      </c>
      <c r="N18" s="19">
        <v>0.72916666666666674</v>
      </c>
      <c r="O18" s="19">
        <v>4.1666666666666664E-2</v>
      </c>
      <c r="P18" s="20">
        <f>N18-M18-O18</f>
        <v>0.37500000000000006</v>
      </c>
      <c r="Q18" s="21"/>
      <c r="R18" s="17">
        <v>42810</v>
      </c>
      <c r="S18" s="19">
        <v>0.3125</v>
      </c>
      <c r="T18" s="19">
        <v>0.72916666666666674</v>
      </c>
      <c r="U18" s="19">
        <v>4.1666666666666664E-2</v>
      </c>
      <c r="V18" s="20">
        <f>T18-S18-U18</f>
        <v>0.37500000000000006</v>
      </c>
      <c r="W18" s="21"/>
      <c r="X18" s="17">
        <v>42841</v>
      </c>
      <c r="Y18" s="18" t="s">
        <v>17</v>
      </c>
      <c r="Z18" s="18"/>
      <c r="AA18" s="18"/>
      <c r="AB18" s="18"/>
      <c r="AC18" s="18"/>
      <c r="AD18" s="17">
        <v>42871</v>
      </c>
      <c r="AE18" s="19">
        <v>0.3125</v>
      </c>
      <c r="AF18" s="19">
        <v>0.72916666666666674</v>
      </c>
      <c r="AG18" s="19">
        <v>4.1666666666666664E-2</v>
      </c>
      <c r="AH18" s="20">
        <f>AF18-AE18-AG18</f>
        <v>0.37500000000000006</v>
      </c>
      <c r="AI18" s="21"/>
      <c r="AJ18" s="51">
        <v>42902</v>
      </c>
      <c r="AK18" s="19">
        <v>0.3125</v>
      </c>
      <c r="AL18" s="41">
        <v>0.76041666666666663</v>
      </c>
      <c r="AM18" s="19">
        <v>4.1666666666666664E-2</v>
      </c>
      <c r="AN18" s="20">
        <f t="shared" si="16"/>
        <v>0.40624999999999994</v>
      </c>
      <c r="AO18" s="21"/>
      <c r="AP18" s="51">
        <v>42932</v>
      </c>
      <c r="AQ18" s="18" t="s">
        <v>17</v>
      </c>
      <c r="AR18" s="18"/>
      <c r="AS18" s="18"/>
      <c r="AT18" s="18"/>
      <c r="AU18" s="18"/>
      <c r="AV18" s="51">
        <v>42963</v>
      </c>
      <c r="AW18" s="19">
        <v>0.3125</v>
      </c>
      <c r="AX18" s="19">
        <v>0.72916666666666663</v>
      </c>
      <c r="AY18" s="19">
        <v>4.1666666666666664E-2</v>
      </c>
      <c r="AZ18" s="20">
        <f t="shared" si="11"/>
        <v>0.37499999999999994</v>
      </c>
      <c r="BA18" s="21"/>
      <c r="BB18" s="51">
        <v>42994</v>
      </c>
      <c r="BC18" s="107"/>
      <c r="BD18" s="107"/>
      <c r="BE18" s="107"/>
      <c r="BF18" s="108"/>
      <c r="BG18" s="109"/>
      <c r="BH18" s="51">
        <v>43024</v>
      </c>
      <c r="BI18" s="19">
        <v>0.3125</v>
      </c>
      <c r="BJ18" s="19">
        <v>0.72916666666666663</v>
      </c>
      <c r="BK18" s="19">
        <v>4.1666666666666664E-2</v>
      </c>
      <c r="BL18" s="20">
        <f t="shared" si="5"/>
        <v>0.37499999999999994</v>
      </c>
      <c r="BM18" s="21"/>
      <c r="BN18" s="51">
        <v>43055</v>
      </c>
      <c r="BO18" s="19">
        <v>0.3125</v>
      </c>
      <c r="BP18" s="19">
        <v>0.72916666666666663</v>
      </c>
      <c r="BQ18" s="19">
        <v>4.1666666666666664E-2</v>
      </c>
      <c r="BR18" s="20">
        <f t="shared" si="2"/>
        <v>0.37499999999999994</v>
      </c>
      <c r="BS18" s="99" t="s">
        <v>173</v>
      </c>
      <c r="BT18" s="51">
        <v>43085</v>
      </c>
      <c r="BU18" s="107"/>
      <c r="BV18" s="107"/>
      <c r="BW18" s="211"/>
      <c r="BX18" s="108"/>
      <c r="BY18" s="109"/>
    </row>
    <row r="19" spans="1:77" ht="15" x14ac:dyDescent="0.25">
      <c r="A19" s="59" t="s">
        <v>137</v>
      </c>
      <c r="B19" s="59"/>
      <c r="C19" s="59"/>
      <c r="D19" s="68">
        <f>SUM(D3:D17)</f>
        <v>76.25</v>
      </c>
      <c r="F19" s="17">
        <v>42752</v>
      </c>
      <c r="G19" s="19">
        <v>0.3125</v>
      </c>
      <c r="H19" s="41">
        <v>0.875</v>
      </c>
      <c r="I19" s="41">
        <v>4.1666666666666664E-2</v>
      </c>
      <c r="J19" s="20">
        <f>H19-G19-I19</f>
        <v>0.52083333333333337</v>
      </c>
      <c r="K19" s="21"/>
      <c r="L19" s="17">
        <v>42783</v>
      </c>
      <c r="M19" s="19">
        <v>0.3125</v>
      </c>
      <c r="N19" s="19">
        <v>0.72916666666666674</v>
      </c>
      <c r="O19" s="19">
        <v>0</v>
      </c>
      <c r="P19" s="20">
        <f>N19-M19-O19</f>
        <v>0.41666666666666674</v>
      </c>
      <c r="Q19" s="21"/>
      <c r="R19" s="17">
        <v>42811</v>
      </c>
      <c r="S19" s="19">
        <v>0.3125</v>
      </c>
      <c r="T19" s="19">
        <v>0.72916666666666674</v>
      </c>
      <c r="U19" s="19">
        <v>4.1666666666666664E-2</v>
      </c>
      <c r="V19" s="20">
        <f>T19-S19-U19</f>
        <v>0.37500000000000006</v>
      </c>
      <c r="W19" s="21"/>
      <c r="X19" s="17">
        <v>42842</v>
      </c>
      <c r="Y19" s="28">
        <v>0.3125</v>
      </c>
      <c r="Z19" s="28">
        <v>0.72916666666666674</v>
      </c>
      <c r="AA19" s="28">
        <v>4.1666666666666664E-2</v>
      </c>
      <c r="AB19" s="29">
        <f>Z19-Y19-AA19</f>
        <v>0.37500000000000006</v>
      </c>
      <c r="AC19" s="30" t="s">
        <v>30</v>
      </c>
      <c r="AD19" s="17">
        <v>42872</v>
      </c>
      <c r="AE19" s="19">
        <v>0.3125</v>
      </c>
      <c r="AF19" s="19">
        <v>0.72916666666666674</v>
      </c>
      <c r="AG19" s="19">
        <v>4.1666666666666664E-2</v>
      </c>
      <c r="AH19" s="20">
        <f>AF19-AE19-AG19</f>
        <v>0.37500000000000006</v>
      </c>
      <c r="AI19" s="21"/>
      <c r="AJ19" s="51">
        <v>42903</v>
      </c>
      <c r="AK19" s="18" t="s">
        <v>17</v>
      </c>
      <c r="AL19" s="18"/>
      <c r="AM19" s="18"/>
      <c r="AN19" s="18"/>
      <c r="AO19" s="18"/>
      <c r="AP19" s="51">
        <v>42933</v>
      </c>
      <c r="AQ19" s="19">
        <v>0.3125</v>
      </c>
      <c r="AR19" s="19">
        <v>0.72916666666666663</v>
      </c>
      <c r="AS19" s="19">
        <v>4.1666666666666664E-2</v>
      </c>
      <c r="AT19" s="20">
        <f t="shared" ref="AT19:AT23" si="17">AR19-AQ19-AS19</f>
        <v>0.37499999999999994</v>
      </c>
      <c r="AU19" s="21"/>
      <c r="AV19" s="51">
        <v>42964</v>
      </c>
      <c r="AW19" s="19">
        <v>0.3125</v>
      </c>
      <c r="AX19" s="19">
        <v>0.75</v>
      </c>
      <c r="AY19" s="19">
        <v>4.1666666666666664E-2</v>
      </c>
      <c r="AZ19" s="20">
        <f t="shared" si="11"/>
        <v>0.39583333333333331</v>
      </c>
      <c r="BA19" s="21"/>
      <c r="BB19" s="51">
        <v>42995</v>
      </c>
      <c r="BC19" s="107"/>
      <c r="BD19" s="107"/>
      <c r="BE19" s="107"/>
      <c r="BF19" s="108"/>
      <c r="BG19" s="109"/>
      <c r="BH19" s="51">
        <v>43025</v>
      </c>
      <c r="BI19" s="19">
        <v>0.3125</v>
      </c>
      <c r="BJ19" s="41">
        <v>0.77083333333333337</v>
      </c>
      <c r="BK19" s="19">
        <v>4.1666666666666664E-2</v>
      </c>
      <c r="BL19" s="20">
        <f t="shared" si="5"/>
        <v>0.41666666666666669</v>
      </c>
      <c r="BM19" s="21"/>
      <c r="BN19" s="51">
        <v>43056</v>
      </c>
      <c r="BO19" s="19">
        <v>0.3125</v>
      </c>
      <c r="BP19" s="19">
        <v>0.72916666666666663</v>
      </c>
      <c r="BQ19" s="19">
        <v>4.1666666666666664E-2</v>
      </c>
      <c r="BR19" s="20">
        <f t="shared" si="2"/>
        <v>0.37499999999999994</v>
      </c>
      <c r="BS19" s="21"/>
      <c r="BT19" s="51">
        <v>43086</v>
      </c>
      <c r="BU19" s="107"/>
      <c r="BV19" s="107"/>
      <c r="BW19" s="211"/>
      <c r="BX19" s="108"/>
      <c r="BY19" s="109"/>
    </row>
    <row r="20" spans="1:77" ht="15" x14ac:dyDescent="0.25">
      <c r="A20" s="57"/>
      <c r="B20" s="57"/>
      <c r="C20" s="57"/>
      <c r="D20" s="57"/>
      <c r="F20" s="17">
        <v>42753</v>
      </c>
      <c r="G20" s="19">
        <v>0.3125</v>
      </c>
      <c r="H20" s="19">
        <v>0.72916666666666674</v>
      </c>
      <c r="I20" s="19">
        <v>4.1666666666666664E-2</v>
      </c>
      <c r="J20" s="20">
        <f>H20-G20-I20</f>
        <v>0.37500000000000006</v>
      </c>
      <c r="K20" s="21"/>
      <c r="L20" s="17">
        <v>42784</v>
      </c>
      <c r="M20" s="18" t="s">
        <v>17</v>
      </c>
      <c r="N20" s="18"/>
      <c r="O20" s="18"/>
      <c r="P20" s="18"/>
      <c r="Q20" s="18"/>
      <c r="R20" s="17">
        <v>42812</v>
      </c>
      <c r="S20" s="18" t="s">
        <v>17</v>
      </c>
      <c r="T20" s="18"/>
      <c r="U20" s="18"/>
      <c r="V20" s="18"/>
      <c r="W20" s="18"/>
      <c r="X20" s="17">
        <v>42843</v>
      </c>
      <c r="Y20" s="19">
        <v>0.3125</v>
      </c>
      <c r="Z20" s="19">
        <v>0.73958333333333337</v>
      </c>
      <c r="AA20" s="19">
        <v>4.1666666666666664E-2</v>
      </c>
      <c r="AB20" s="20">
        <f>Z20-Y20-AA20</f>
        <v>0.38541666666666669</v>
      </c>
      <c r="AC20" s="21"/>
      <c r="AD20" s="17">
        <v>42873</v>
      </c>
      <c r="AE20" s="19">
        <v>0.3125</v>
      </c>
      <c r="AF20" s="19">
        <v>0.72916666666666674</v>
      </c>
      <c r="AG20" s="19">
        <v>4.1666666666666664E-2</v>
      </c>
      <c r="AH20" s="20">
        <f>AF20-AE20-AG20</f>
        <v>0.37500000000000006</v>
      </c>
      <c r="AI20" s="21"/>
      <c r="AJ20" s="51">
        <v>42904</v>
      </c>
      <c r="AK20" s="18" t="s">
        <v>17</v>
      </c>
      <c r="AL20" s="18"/>
      <c r="AM20" s="18"/>
      <c r="AN20" s="18"/>
      <c r="AO20" s="18"/>
      <c r="AP20" s="51">
        <v>42934</v>
      </c>
      <c r="AQ20" s="19">
        <v>0.3125</v>
      </c>
      <c r="AR20" s="19">
        <v>0.72916666666666663</v>
      </c>
      <c r="AS20" s="19">
        <v>4.1666666666666664E-2</v>
      </c>
      <c r="AT20" s="20">
        <f t="shared" si="17"/>
        <v>0.37499999999999994</v>
      </c>
      <c r="AU20" s="21"/>
      <c r="AV20" s="51">
        <v>42965</v>
      </c>
      <c r="AW20" s="19">
        <v>0.3125</v>
      </c>
      <c r="AX20" s="41">
        <v>0.6875</v>
      </c>
      <c r="AY20" s="19">
        <v>4.1666666666666664E-2</v>
      </c>
      <c r="AZ20" s="20">
        <f t="shared" si="11"/>
        <v>0.33333333333333331</v>
      </c>
      <c r="BA20" s="21"/>
      <c r="BB20" s="51">
        <v>42996</v>
      </c>
      <c r="BC20" s="19">
        <v>0.3125</v>
      </c>
      <c r="BD20" s="19">
        <v>0.72916666666666663</v>
      </c>
      <c r="BE20" s="19">
        <v>4.1666666666666664E-2</v>
      </c>
      <c r="BF20" s="20">
        <f t="shared" ref="BF20:BF24" si="18">BD20-BC20-BE20</f>
        <v>0.37499999999999994</v>
      </c>
      <c r="BG20" s="99" t="s">
        <v>139</v>
      </c>
      <c r="BH20" s="51">
        <v>43026</v>
      </c>
      <c r="BI20" s="19">
        <v>0.3125</v>
      </c>
      <c r="BJ20" s="19">
        <v>0.72916666666666663</v>
      </c>
      <c r="BK20" s="19">
        <v>4.1666666666666664E-2</v>
      </c>
      <c r="BL20" s="20">
        <f t="shared" si="5"/>
        <v>0.37499999999999994</v>
      </c>
      <c r="BM20" s="21"/>
      <c r="BN20" s="51">
        <v>43057</v>
      </c>
      <c r="BO20" s="107"/>
      <c r="BP20" s="107"/>
      <c r="BQ20" s="107"/>
      <c r="BR20" s="108"/>
      <c r="BS20" s="109"/>
      <c r="BT20" s="51">
        <v>43087</v>
      </c>
      <c r="BU20" s="19">
        <v>0.3125</v>
      </c>
      <c r="BV20" s="41">
        <v>0.75</v>
      </c>
      <c r="BW20" s="210">
        <v>4.1666666666666664E-2</v>
      </c>
      <c r="BX20" s="20">
        <f t="shared" si="14"/>
        <v>0.39583333333333331</v>
      </c>
      <c r="BY20" s="21"/>
    </row>
    <row r="21" spans="1:77" ht="15" x14ac:dyDescent="0.25">
      <c r="A21" s="59" t="s">
        <v>136</v>
      </c>
      <c r="B21" s="57"/>
      <c r="C21" s="57"/>
      <c r="D21" s="57"/>
      <c r="F21" s="17">
        <v>42754</v>
      </c>
      <c r="G21" s="19">
        <v>0.3125</v>
      </c>
      <c r="H21" s="41">
        <v>0.8125</v>
      </c>
      <c r="I21" s="19">
        <v>4.1666666666666664E-2</v>
      </c>
      <c r="J21" s="20">
        <f>H21-G21-I21</f>
        <v>0.45833333333333331</v>
      </c>
      <c r="K21" s="21"/>
      <c r="L21" s="17">
        <v>42785</v>
      </c>
      <c r="M21" s="18" t="s">
        <v>17</v>
      </c>
      <c r="N21" s="18"/>
      <c r="O21" s="18"/>
      <c r="P21" s="18"/>
      <c r="Q21" s="18"/>
      <c r="R21" s="17">
        <v>42813</v>
      </c>
      <c r="S21" s="18" t="s">
        <v>17</v>
      </c>
      <c r="T21" s="18"/>
      <c r="U21" s="18"/>
      <c r="V21" s="18"/>
      <c r="W21" s="18"/>
      <c r="X21" s="17">
        <v>42844</v>
      </c>
      <c r="Y21" s="19">
        <v>0.3125</v>
      </c>
      <c r="Z21" s="19">
        <v>0.72916666666666663</v>
      </c>
      <c r="AA21" s="19">
        <v>4.1666666666666664E-2</v>
      </c>
      <c r="AB21" s="20">
        <f>Z21-Y21-AA21</f>
        <v>0.37499999999999994</v>
      </c>
      <c r="AC21" s="21"/>
      <c r="AD21" s="17">
        <v>42874</v>
      </c>
      <c r="AE21" s="19">
        <v>0.3125</v>
      </c>
      <c r="AF21" s="19">
        <v>0.72916666666666674</v>
      </c>
      <c r="AG21" s="19">
        <v>4.1666666666666664E-2</v>
      </c>
      <c r="AH21" s="20">
        <f>AF21-AE21-AG21</f>
        <v>0.37500000000000006</v>
      </c>
      <c r="AI21" s="21"/>
      <c r="AJ21" s="51">
        <v>42905</v>
      </c>
      <c r="AK21" s="19">
        <v>0.3125</v>
      </c>
      <c r="AL21" s="19">
        <v>0.72916666666666674</v>
      </c>
      <c r="AM21" s="19">
        <v>4.1666666666666664E-2</v>
      </c>
      <c r="AN21" s="20">
        <f t="shared" si="16"/>
        <v>0.37500000000000006</v>
      </c>
      <c r="AO21" s="21"/>
      <c r="AP21" s="51">
        <v>42935</v>
      </c>
      <c r="AQ21" s="19">
        <v>0.3125</v>
      </c>
      <c r="AR21" s="41">
        <v>0.6875</v>
      </c>
      <c r="AS21" s="19">
        <v>4.1666666666666664E-2</v>
      </c>
      <c r="AT21" s="20">
        <f t="shared" si="17"/>
        <v>0.33333333333333331</v>
      </c>
      <c r="AU21" s="21" t="s">
        <v>89</v>
      </c>
      <c r="AV21" s="51">
        <v>42966</v>
      </c>
      <c r="AW21" s="107"/>
      <c r="AX21" s="107"/>
      <c r="AY21" s="107"/>
      <c r="AZ21" s="108"/>
      <c r="BA21" s="109"/>
      <c r="BB21" s="51">
        <v>42997</v>
      </c>
      <c r="BC21" s="19">
        <v>0.3125</v>
      </c>
      <c r="BD21" s="19">
        <v>0.72916666666666663</v>
      </c>
      <c r="BE21" s="19">
        <v>4.1666666666666664E-2</v>
      </c>
      <c r="BF21" s="20">
        <f t="shared" si="18"/>
        <v>0.37499999999999994</v>
      </c>
      <c r="BG21" s="99" t="s">
        <v>139</v>
      </c>
      <c r="BH21" s="51">
        <v>43027</v>
      </c>
      <c r="BI21" s="19">
        <v>0.3125</v>
      </c>
      <c r="BJ21" s="41">
        <v>0.8125</v>
      </c>
      <c r="BK21" s="19">
        <v>4.1666666666666664E-2</v>
      </c>
      <c r="BL21" s="20">
        <f t="shared" si="5"/>
        <v>0.45833333333333331</v>
      </c>
      <c r="BM21" s="21"/>
      <c r="BN21" s="51">
        <v>43058</v>
      </c>
      <c r="BO21" s="107"/>
      <c r="BP21" s="107"/>
      <c r="BQ21" s="107"/>
      <c r="BR21" s="108"/>
      <c r="BS21" s="109"/>
      <c r="BT21" s="51">
        <v>43088</v>
      </c>
      <c r="BU21" s="19">
        <v>0.3125</v>
      </c>
      <c r="BV21" s="19">
        <v>0.72916666666666663</v>
      </c>
      <c r="BW21" s="210">
        <v>4.1666666666666664E-2</v>
      </c>
      <c r="BX21" s="20">
        <f t="shared" si="14"/>
        <v>0.37499999999999994</v>
      </c>
      <c r="BY21" s="21"/>
    </row>
    <row r="22" spans="1:77" ht="15" x14ac:dyDescent="0.25">
      <c r="A22" s="196">
        <v>42788</v>
      </c>
      <c r="B22" s="194"/>
      <c r="C22" s="194" t="s">
        <v>142</v>
      </c>
      <c r="D22" s="198">
        <v>-9</v>
      </c>
      <c r="E22" s="126" t="s">
        <v>142</v>
      </c>
      <c r="F22" s="17">
        <v>42755</v>
      </c>
      <c r="G22" s="19">
        <v>0.3125</v>
      </c>
      <c r="H22" s="19">
        <v>0.72916666666666674</v>
      </c>
      <c r="I22" s="19">
        <v>4.1666666666666664E-2</v>
      </c>
      <c r="J22" s="20">
        <f>H22-G22-I22</f>
        <v>0.37500000000000006</v>
      </c>
      <c r="K22" s="21"/>
      <c r="L22" s="17">
        <v>42786</v>
      </c>
      <c r="M22" s="19">
        <v>0.3125</v>
      </c>
      <c r="N22" s="19">
        <v>0.72916666666666674</v>
      </c>
      <c r="O22" s="19">
        <v>4.1666666666666664E-2</v>
      </c>
      <c r="P22" s="20">
        <f>N22-M22-O22</f>
        <v>0.37500000000000006</v>
      </c>
      <c r="Q22" s="21"/>
      <c r="R22" s="17">
        <v>42814</v>
      </c>
      <c r="S22" s="19">
        <v>0.3125</v>
      </c>
      <c r="T22" s="19">
        <v>0.72916666666666674</v>
      </c>
      <c r="U22" s="19">
        <v>4.1666666666666664E-2</v>
      </c>
      <c r="V22" s="20">
        <f>T22-S22-U22</f>
        <v>0.37500000000000006</v>
      </c>
      <c r="W22" s="21"/>
      <c r="X22" s="17">
        <v>42845</v>
      </c>
      <c r="Y22" s="19">
        <v>0.3125</v>
      </c>
      <c r="Z22" s="19">
        <v>0.72916666666666674</v>
      </c>
      <c r="AA22" s="19">
        <v>4.1666666666666664E-2</v>
      </c>
      <c r="AB22" s="20">
        <f>Z22-Y22-AA22</f>
        <v>0.37500000000000006</v>
      </c>
      <c r="AC22" s="21"/>
      <c r="AD22" s="17">
        <v>42875</v>
      </c>
      <c r="AE22" s="18" t="s">
        <v>17</v>
      </c>
      <c r="AF22" s="18"/>
      <c r="AG22" s="18"/>
      <c r="AH22" s="18"/>
      <c r="AI22" s="18"/>
      <c r="AJ22" s="51">
        <v>42906</v>
      </c>
      <c r="AK22" s="19">
        <v>0.3125</v>
      </c>
      <c r="AL22" s="19">
        <v>0.72916666666666674</v>
      </c>
      <c r="AM22" s="19">
        <v>4.1666666666666664E-2</v>
      </c>
      <c r="AN22" s="20">
        <f t="shared" si="16"/>
        <v>0.37500000000000006</v>
      </c>
      <c r="AO22" s="21"/>
      <c r="AP22" s="75">
        <v>42936</v>
      </c>
      <c r="AQ22" s="71">
        <v>0.3125</v>
      </c>
      <c r="AR22" s="71">
        <v>0.72916666666666663</v>
      </c>
      <c r="AS22" s="71">
        <v>4.1666666666666664E-2</v>
      </c>
      <c r="AT22" s="72">
        <f t="shared" si="17"/>
        <v>0.37499999999999994</v>
      </c>
      <c r="AU22" s="73" t="s">
        <v>33</v>
      </c>
      <c r="AV22" s="51">
        <v>42967</v>
      </c>
      <c r="AW22" s="107"/>
      <c r="AX22" s="107"/>
      <c r="AY22" s="107"/>
      <c r="AZ22" s="108"/>
      <c r="BA22" s="109"/>
      <c r="BB22" s="51">
        <v>42998</v>
      </c>
      <c r="BC22" s="19">
        <v>0.3125</v>
      </c>
      <c r="BD22" s="19">
        <v>0.72916666666666663</v>
      </c>
      <c r="BE22" s="19">
        <v>4.1666666666666664E-2</v>
      </c>
      <c r="BF22" s="20">
        <f t="shared" si="18"/>
        <v>0.37499999999999994</v>
      </c>
      <c r="BG22" s="99" t="s">
        <v>139</v>
      </c>
      <c r="BH22" s="51">
        <v>43028</v>
      </c>
      <c r="BI22" s="19">
        <v>0.3125</v>
      </c>
      <c r="BJ22" s="19">
        <v>0.72916666666666663</v>
      </c>
      <c r="BK22" s="19">
        <v>4.1666666666666664E-2</v>
      </c>
      <c r="BL22" s="20">
        <f t="shared" si="5"/>
        <v>0.37499999999999994</v>
      </c>
      <c r="BM22" s="21"/>
      <c r="BN22" s="51">
        <v>43059</v>
      </c>
      <c r="BO22" s="19">
        <v>0.3125</v>
      </c>
      <c r="BP22" s="19">
        <v>0.72916666666666663</v>
      </c>
      <c r="BQ22" s="19">
        <v>4.1666666666666664E-2</v>
      </c>
      <c r="BR22" s="20">
        <f t="shared" si="2"/>
        <v>0.37499999999999994</v>
      </c>
      <c r="BS22" s="99" t="s">
        <v>173</v>
      </c>
      <c r="BT22" s="51">
        <v>43089</v>
      </c>
      <c r="BU22" s="19">
        <v>0.3125</v>
      </c>
      <c r="BV22" s="19">
        <v>0.72916666666666663</v>
      </c>
      <c r="BW22" s="210">
        <v>4.1666666666666664E-2</v>
      </c>
      <c r="BX22" s="20">
        <f t="shared" si="14"/>
        <v>0.37499999999999994</v>
      </c>
      <c r="BY22" s="21"/>
    </row>
    <row r="23" spans="1:77" ht="15" x14ac:dyDescent="0.25">
      <c r="A23" s="196">
        <v>42881</v>
      </c>
      <c r="B23" s="194"/>
      <c r="C23" s="194" t="s">
        <v>142</v>
      </c>
      <c r="D23" s="198">
        <v>-9</v>
      </c>
      <c r="E23" s="127" t="s">
        <v>141</v>
      </c>
      <c r="F23" s="17">
        <v>42756</v>
      </c>
      <c r="G23" s="18" t="s">
        <v>17</v>
      </c>
      <c r="H23" s="18"/>
      <c r="I23" s="18"/>
      <c r="J23" s="18"/>
      <c r="K23" s="18"/>
      <c r="L23" s="17">
        <v>42787</v>
      </c>
      <c r="M23" s="19">
        <v>0.3125</v>
      </c>
      <c r="N23" s="19">
        <v>0.72916666666666674</v>
      </c>
      <c r="O23" s="19">
        <v>4.1666666666666664E-2</v>
      </c>
      <c r="P23" s="20">
        <f>N23-M23-O23</f>
        <v>0.37500000000000006</v>
      </c>
      <c r="Q23" s="21"/>
      <c r="R23" s="17">
        <v>42815</v>
      </c>
      <c r="S23" s="19">
        <v>0.3125</v>
      </c>
      <c r="T23" s="19">
        <v>0.72916666666666674</v>
      </c>
      <c r="U23" s="19">
        <v>4.1666666666666664E-2</v>
      </c>
      <c r="V23" s="20">
        <f>T23-S23-U23</f>
        <v>0.37500000000000006</v>
      </c>
      <c r="W23" s="21"/>
      <c r="X23" s="17">
        <v>42846</v>
      </c>
      <c r="Y23" s="19">
        <v>0.3125</v>
      </c>
      <c r="Z23" s="19">
        <v>0.72916666666666674</v>
      </c>
      <c r="AA23" s="19">
        <v>4.1666666666666664E-2</v>
      </c>
      <c r="AB23" s="20">
        <f>Z23-Y23-AA23</f>
        <v>0.37500000000000006</v>
      </c>
      <c r="AC23" s="21"/>
      <c r="AD23" s="17">
        <v>42876</v>
      </c>
      <c r="AE23" s="18" t="s">
        <v>17</v>
      </c>
      <c r="AF23" s="18"/>
      <c r="AG23" s="18"/>
      <c r="AH23" s="18"/>
      <c r="AI23" s="18"/>
      <c r="AJ23" s="51">
        <v>42907</v>
      </c>
      <c r="AK23" s="19">
        <v>0.3125</v>
      </c>
      <c r="AL23" s="19">
        <v>0.72916666666666674</v>
      </c>
      <c r="AM23" s="19">
        <v>4.1666666666666664E-2</v>
      </c>
      <c r="AN23" s="20">
        <f t="shared" si="16"/>
        <v>0.37500000000000006</v>
      </c>
      <c r="AO23" s="21"/>
      <c r="AP23" s="51">
        <v>42937</v>
      </c>
      <c r="AQ23" s="19">
        <v>0.3125</v>
      </c>
      <c r="AR23" s="19">
        <v>0.72916666666666663</v>
      </c>
      <c r="AS23" s="19">
        <v>4.1666666666666664E-2</v>
      </c>
      <c r="AT23" s="20">
        <f t="shared" si="17"/>
        <v>0.37499999999999994</v>
      </c>
      <c r="AU23" s="49"/>
      <c r="AV23" s="51">
        <v>42968</v>
      </c>
      <c r="AW23" s="19">
        <v>0.3125</v>
      </c>
      <c r="AX23" s="19">
        <v>0.72916666666666663</v>
      </c>
      <c r="AY23" s="19">
        <v>4.1666666666666664E-2</v>
      </c>
      <c r="AZ23" s="20">
        <f t="shared" si="11"/>
        <v>0.37499999999999994</v>
      </c>
      <c r="BA23" s="21"/>
      <c r="BB23" s="51">
        <v>42999</v>
      </c>
      <c r="BC23" s="19">
        <v>0.3125</v>
      </c>
      <c r="BD23" s="19">
        <v>0.72916666666666663</v>
      </c>
      <c r="BE23" s="19">
        <v>4.1666666666666664E-2</v>
      </c>
      <c r="BF23" s="20">
        <f t="shared" si="18"/>
        <v>0.37499999999999994</v>
      </c>
      <c r="BG23" s="99" t="s">
        <v>139</v>
      </c>
      <c r="BH23" s="51">
        <v>43029</v>
      </c>
      <c r="BI23" s="107"/>
      <c r="BJ23" s="107"/>
      <c r="BK23" s="107"/>
      <c r="BL23" s="108"/>
      <c r="BM23" s="109"/>
      <c r="BN23" s="51">
        <v>43060</v>
      </c>
      <c r="BO23" s="19">
        <v>0.3125</v>
      </c>
      <c r="BP23" s="19">
        <v>0.72916666666666663</v>
      </c>
      <c r="BQ23" s="19">
        <v>4.1666666666666664E-2</v>
      </c>
      <c r="BR23" s="20">
        <f t="shared" si="2"/>
        <v>0.37499999999999994</v>
      </c>
      <c r="BS23" s="99" t="s">
        <v>173</v>
      </c>
      <c r="BT23" s="51">
        <v>43090</v>
      </c>
      <c r="BU23" s="19">
        <v>0.3125</v>
      </c>
      <c r="BV23" s="19">
        <v>0.72916666666666663</v>
      </c>
      <c r="BW23" s="210">
        <v>4.1666666666666664E-2</v>
      </c>
      <c r="BX23" s="20">
        <f t="shared" si="14"/>
        <v>0.37499999999999994</v>
      </c>
      <c r="BY23" s="21"/>
    </row>
    <row r="24" spans="1:77" ht="15" x14ac:dyDescent="0.25">
      <c r="A24" s="123">
        <v>42892</v>
      </c>
      <c r="B24" s="124"/>
      <c r="C24" s="124" t="s">
        <v>142</v>
      </c>
      <c r="D24" s="125">
        <v>-9</v>
      </c>
      <c r="E24" s="126" t="s">
        <v>140</v>
      </c>
      <c r="F24" s="17">
        <v>42757</v>
      </c>
      <c r="G24" s="18" t="s">
        <v>17</v>
      </c>
      <c r="H24" s="18"/>
      <c r="I24" s="18"/>
      <c r="J24" s="18"/>
      <c r="K24" s="18"/>
      <c r="L24" s="17">
        <v>42788</v>
      </c>
      <c r="M24" s="19">
        <v>0.3125</v>
      </c>
      <c r="N24" s="19">
        <v>0.72916666666666674</v>
      </c>
      <c r="O24" s="19">
        <v>4.1666666666666664E-2</v>
      </c>
      <c r="P24" s="20">
        <f>N24-M24-O24</f>
        <v>0.37500000000000006</v>
      </c>
      <c r="Q24" s="54" t="s">
        <v>33</v>
      </c>
      <c r="R24" s="17">
        <v>42816</v>
      </c>
      <c r="S24" s="19">
        <v>0.3125</v>
      </c>
      <c r="T24" s="19">
        <v>0.72916666666666674</v>
      </c>
      <c r="U24" s="19">
        <v>4.1666666666666664E-2</v>
      </c>
      <c r="V24" s="20">
        <f>T24-S24-U24</f>
        <v>0.37500000000000006</v>
      </c>
      <c r="W24" s="21"/>
      <c r="X24" s="17">
        <v>42847</v>
      </c>
      <c r="Y24" s="18" t="s">
        <v>17</v>
      </c>
      <c r="Z24" s="18"/>
      <c r="AA24" s="18"/>
      <c r="AB24" s="18"/>
      <c r="AC24" s="18"/>
      <c r="AD24" s="17">
        <v>42877</v>
      </c>
      <c r="AE24" s="19">
        <v>0.3125</v>
      </c>
      <c r="AF24" s="19">
        <v>0.72916666666666674</v>
      </c>
      <c r="AG24" s="19">
        <v>4.1666666666666664E-2</v>
      </c>
      <c r="AH24" s="20">
        <f>AF24-AE24-AG24</f>
        <v>0.37500000000000006</v>
      </c>
      <c r="AI24" s="21"/>
      <c r="AJ24" s="51">
        <v>42908</v>
      </c>
      <c r="AK24" s="19">
        <v>0.3125</v>
      </c>
      <c r="AL24" s="19">
        <v>0.72916666666666674</v>
      </c>
      <c r="AM24" s="19">
        <v>4.1666666666666664E-2</v>
      </c>
      <c r="AN24" s="20">
        <f t="shared" si="16"/>
        <v>0.37500000000000006</v>
      </c>
      <c r="AO24" s="21"/>
      <c r="AP24" s="51">
        <v>42938</v>
      </c>
      <c r="AQ24" s="18" t="s">
        <v>17</v>
      </c>
      <c r="AR24" s="18"/>
      <c r="AS24" s="18"/>
      <c r="AT24" s="18"/>
      <c r="AU24" s="18"/>
      <c r="AV24" s="51">
        <v>42969</v>
      </c>
      <c r="AW24" s="19">
        <v>0.3125</v>
      </c>
      <c r="AX24" s="19">
        <v>0.72916666666666663</v>
      </c>
      <c r="AY24" s="19">
        <v>4.1666666666666664E-2</v>
      </c>
      <c r="AZ24" s="20">
        <f t="shared" si="11"/>
        <v>0.37499999999999994</v>
      </c>
      <c r="BA24" s="21"/>
      <c r="BB24" s="51">
        <v>43000</v>
      </c>
      <c r="BC24" s="19">
        <v>0.3125</v>
      </c>
      <c r="BD24" s="19">
        <v>0.72916666666666663</v>
      </c>
      <c r="BE24" s="19">
        <v>4.1666666666666664E-2</v>
      </c>
      <c r="BF24" s="20">
        <f t="shared" si="18"/>
        <v>0.37499999999999994</v>
      </c>
      <c r="BG24" s="99" t="s">
        <v>139</v>
      </c>
      <c r="BH24" s="51">
        <v>43030</v>
      </c>
      <c r="BI24" s="107"/>
      <c r="BJ24" s="107"/>
      <c r="BK24" s="107"/>
      <c r="BL24" s="108"/>
      <c r="BM24" s="109"/>
      <c r="BN24" s="51">
        <v>43061</v>
      </c>
      <c r="BO24" s="19">
        <v>0.3125</v>
      </c>
      <c r="BP24" s="19">
        <v>0.72916666666666663</v>
      </c>
      <c r="BQ24" s="19">
        <v>4.1666666666666664E-2</v>
      </c>
      <c r="BR24" s="20">
        <f t="shared" si="2"/>
        <v>0.37499999999999994</v>
      </c>
      <c r="BS24" s="21"/>
      <c r="BT24" s="51">
        <v>43091</v>
      </c>
      <c r="BU24" s="19">
        <v>0.3125</v>
      </c>
      <c r="BV24" s="19">
        <v>0.72916666666666663</v>
      </c>
      <c r="BW24" s="210">
        <v>4.1666666666666664E-2</v>
      </c>
      <c r="BX24" s="20">
        <f t="shared" si="14"/>
        <v>0.37499999999999994</v>
      </c>
      <c r="BY24" s="21"/>
    </row>
    <row r="25" spans="1:77" ht="15" x14ac:dyDescent="0.25">
      <c r="A25" s="123">
        <v>42893</v>
      </c>
      <c r="B25" s="124"/>
      <c r="C25" s="124"/>
      <c r="D25" s="125">
        <v>-9</v>
      </c>
      <c r="E25" s="126" t="s">
        <v>140</v>
      </c>
      <c r="F25" s="17">
        <v>42758</v>
      </c>
      <c r="G25" s="19">
        <v>0.3125</v>
      </c>
      <c r="H25" s="19">
        <v>0.72916666666666674</v>
      </c>
      <c r="I25" s="19">
        <v>4.1666666666666664E-2</v>
      </c>
      <c r="J25" s="20">
        <f>H25-G25-I25</f>
        <v>0.37500000000000006</v>
      </c>
      <c r="K25" s="21"/>
      <c r="L25" s="17">
        <v>42789</v>
      </c>
      <c r="M25" s="19">
        <v>0.3125</v>
      </c>
      <c r="N25" s="19">
        <v>0.72916666666666674</v>
      </c>
      <c r="O25" s="19">
        <v>4.1666666666666664E-2</v>
      </c>
      <c r="P25" s="20">
        <f>N25-M25-O25</f>
        <v>0.37500000000000006</v>
      </c>
      <c r="Q25" s="21"/>
      <c r="R25" s="17">
        <v>42817</v>
      </c>
      <c r="S25" s="19">
        <v>0.3125</v>
      </c>
      <c r="T25" s="19">
        <v>0.72916666666666674</v>
      </c>
      <c r="U25" s="19">
        <v>4.1666666666666664E-2</v>
      </c>
      <c r="V25" s="20">
        <f>T25-S25-U25</f>
        <v>0.37500000000000006</v>
      </c>
      <c r="W25" s="21"/>
      <c r="X25" s="17">
        <v>42848</v>
      </c>
      <c r="Y25" s="18" t="s">
        <v>17</v>
      </c>
      <c r="Z25" s="18"/>
      <c r="AA25" s="18"/>
      <c r="AB25" s="18"/>
      <c r="AC25" s="18"/>
      <c r="AD25" s="17">
        <v>42878</v>
      </c>
      <c r="AE25" s="19">
        <v>0.3125</v>
      </c>
      <c r="AF25" s="19">
        <v>0.72916666666666674</v>
      </c>
      <c r="AG25" s="19">
        <v>4.1666666666666664E-2</v>
      </c>
      <c r="AH25" s="20">
        <f>AF25-AE25-AG25</f>
        <v>0.37500000000000006</v>
      </c>
      <c r="AI25" s="21"/>
      <c r="AJ25" s="51">
        <v>42909</v>
      </c>
      <c r="AK25" s="41">
        <v>0.25</v>
      </c>
      <c r="AL25" s="41">
        <v>0.77083333333333337</v>
      </c>
      <c r="AM25" s="19">
        <v>4.1666666666666664E-2</v>
      </c>
      <c r="AN25" s="20">
        <f t="shared" si="16"/>
        <v>0.47916666666666669</v>
      </c>
      <c r="AO25" s="21"/>
      <c r="AP25" s="51">
        <v>42939</v>
      </c>
      <c r="AQ25" s="18" t="s">
        <v>17</v>
      </c>
      <c r="AR25" s="18"/>
      <c r="AS25" s="18"/>
      <c r="AT25" s="18"/>
      <c r="AU25" s="18"/>
      <c r="AV25" s="51">
        <v>42970</v>
      </c>
      <c r="AW25" s="19">
        <v>0.3125</v>
      </c>
      <c r="AX25" s="19">
        <v>0.72916666666666663</v>
      </c>
      <c r="AY25" s="19">
        <v>4.1666666666666664E-2</v>
      </c>
      <c r="AZ25" s="20">
        <f t="shared" si="11"/>
        <v>0.37499999999999994</v>
      </c>
      <c r="BA25" s="21"/>
      <c r="BB25" s="51">
        <v>43001</v>
      </c>
      <c r="BC25" s="107"/>
      <c r="BD25" s="107"/>
      <c r="BE25" s="107"/>
      <c r="BF25" s="108"/>
      <c r="BG25" s="109"/>
      <c r="BH25" s="51">
        <v>43031</v>
      </c>
      <c r="BI25" s="19">
        <v>0.3125</v>
      </c>
      <c r="BJ25" s="19">
        <v>0.72916666666666663</v>
      </c>
      <c r="BK25" s="19">
        <v>4.1666666666666664E-2</v>
      </c>
      <c r="BL25" s="20">
        <f t="shared" si="5"/>
        <v>0.37499999999999994</v>
      </c>
      <c r="BM25" s="21"/>
      <c r="BN25" s="51">
        <v>43062</v>
      </c>
      <c r="BO25" s="19">
        <v>0.3125</v>
      </c>
      <c r="BP25" s="19">
        <v>0.72916666666666663</v>
      </c>
      <c r="BQ25" s="19">
        <v>4.1666666666666664E-2</v>
      </c>
      <c r="BR25" s="20">
        <f t="shared" si="2"/>
        <v>0.37499999999999994</v>
      </c>
      <c r="BS25" s="21"/>
      <c r="BT25" s="51">
        <v>43092</v>
      </c>
      <c r="BU25" s="107"/>
      <c r="BV25" s="107"/>
      <c r="BW25" s="211"/>
      <c r="BX25" s="108"/>
      <c r="BY25" s="109"/>
    </row>
    <row r="26" spans="1:77" ht="15" x14ac:dyDescent="0.25">
      <c r="A26" s="193">
        <v>42898</v>
      </c>
      <c r="B26" s="194"/>
      <c r="C26" s="194"/>
      <c r="D26" s="198">
        <v>-9</v>
      </c>
      <c r="E26" s="126" t="s">
        <v>140</v>
      </c>
      <c r="F26" s="17">
        <v>42759</v>
      </c>
      <c r="G26" s="41">
        <v>0.22916666666666669</v>
      </c>
      <c r="H26" s="41">
        <v>0.70833333333333337</v>
      </c>
      <c r="I26" s="19">
        <v>4.1666666666666664E-2</v>
      </c>
      <c r="J26" s="20">
        <f>H26-G26-I26</f>
        <v>0.4375</v>
      </c>
      <c r="K26" s="21"/>
      <c r="L26" s="17">
        <v>42790</v>
      </c>
      <c r="M26" s="19">
        <v>0.3125</v>
      </c>
      <c r="N26" s="19">
        <v>0.72916666666666674</v>
      </c>
      <c r="O26" s="19">
        <v>4.1666666666666664E-2</v>
      </c>
      <c r="P26" s="20">
        <f>N26-M26-O26</f>
        <v>0.37500000000000006</v>
      </c>
      <c r="Q26" s="21"/>
      <c r="R26" s="17">
        <v>42818</v>
      </c>
      <c r="S26" s="19">
        <v>0.3125</v>
      </c>
      <c r="T26" s="19">
        <v>0.72916666666666674</v>
      </c>
      <c r="U26" s="19">
        <v>4.1666666666666664E-2</v>
      </c>
      <c r="V26" s="20">
        <f>T26-S26-U26</f>
        <v>0.37500000000000006</v>
      </c>
      <c r="W26" s="21"/>
      <c r="X26" s="17">
        <v>42849</v>
      </c>
      <c r="Y26" s="19">
        <v>0.3125</v>
      </c>
      <c r="Z26" s="19">
        <v>0.8125</v>
      </c>
      <c r="AA26" s="19">
        <v>4.1666666666666664E-2</v>
      </c>
      <c r="AB26" s="20">
        <f>Z26-Y26-AA26</f>
        <v>0.45833333333333331</v>
      </c>
      <c r="AC26" s="21"/>
      <c r="AD26" s="17">
        <v>42879</v>
      </c>
      <c r="AE26" s="19">
        <v>0.3125</v>
      </c>
      <c r="AF26" s="19">
        <v>0.77083333333333337</v>
      </c>
      <c r="AG26" s="19">
        <v>4.1666666666666664E-2</v>
      </c>
      <c r="AH26" s="20">
        <f>AF26-AE26-AG26</f>
        <v>0.41666666666666669</v>
      </c>
      <c r="AI26" s="21"/>
      <c r="AJ26" s="51">
        <v>42910</v>
      </c>
      <c r="AK26" s="18" t="s">
        <v>17</v>
      </c>
      <c r="AL26" s="18"/>
      <c r="AM26" s="18"/>
      <c r="AN26" s="18"/>
      <c r="AO26" s="18"/>
      <c r="AP26" s="51">
        <v>42940</v>
      </c>
      <c r="AQ26" s="19">
        <v>0.3125</v>
      </c>
      <c r="AR26" s="19">
        <v>0.72916666666666663</v>
      </c>
      <c r="AS26" s="19">
        <v>4.1666666666666664E-2</v>
      </c>
      <c r="AT26" s="20">
        <f t="shared" ref="AT26:AT30" si="19">AR26-AQ26-AS26</f>
        <v>0.37499999999999994</v>
      </c>
      <c r="AU26" s="21"/>
      <c r="AV26" s="51">
        <v>42971</v>
      </c>
      <c r="AW26" s="19">
        <v>0.3125</v>
      </c>
      <c r="AX26" s="19">
        <v>0.72916666666666663</v>
      </c>
      <c r="AY26" s="19">
        <v>4.1666666666666664E-2</v>
      </c>
      <c r="AZ26" s="20">
        <f t="shared" si="11"/>
        <v>0.37499999999999994</v>
      </c>
      <c r="BA26" s="21"/>
      <c r="BB26" s="51">
        <v>43002</v>
      </c>
      <c r="BC26" s="107"/>
      <c r="BD26" s="107"/>
      <c r="BE26" s="107"/>
      <c r="BF26" s="108"/>
      <c r="BG26" s="109"/>
      <c r="BH26" s="51">
        <v>43032</v>
      </c>
      <c r="BI26" s="19">
        <v>0.3125</v>
      </c>
      <c r="BJ26" s="19">
        <v>0.72916666666666663</v>
      </c>
      <c r="BK26" s="19">
        <v>4.1666666666666664E-2</v>
      </c>
      <c r="BL26" s="20">
        <f t="shared" si="5"/>
        <v>0.37499999999999994</v>
      </c>
      <c r="BM26" s="21"/>
      <c r="BN26" s="51">
        <v>43063</v>
      </c>
      <c r="BO26" s="19">
        <v>0.3125</v>
      </c>
      <c r="BP26" s="41">
        <v>0.77083333333333337</v>
      </c>
      <c r="BQ26" s="19">
        <v>4.1666666666666664E-2</v>
      </c>
      <c r="BR26" s="20">
        <f t="shared" si="2"/>
        <v>0.41666666666666669</v>
      </c>
      <c r="BS26" s="21"/>
      <c r="BT26" s="51">
        <v>43093</v>
      </c>
      <c r="BU26" s="107"/>
      <c r="BV26" s="107"/>
      <c r="BW26" s="211"/>
      <c r="BX26" s="108"/>
      <c r="BY26" s="109"/>
    </row>
    <row r="27" spans="1:77" ht="15" x14ac:dyDescent="0.25">
      <c r="A27" s="61">
        <v>42936</v>
      </c>
      <c r="B27" s="57"/>
      <c r="C27" s="57"/>
      <c r="D27" s="63">
        <v>-9</v>
      </c>
      <c r="E27" s="126" t="s">
        <v>140</v>
      </c>
      <c r="F27" s="17">
        <v>42760</v>
      </c>
      <c r="G27" s="41">
        <v>0.33333333333333331</v>
      </c>
      <c r="H27" s="19">
        <v>0.72916666666666674</v>
      </c>
      <c r="I27" s="19">
        <v>4.1666666666666664E-2</v>
      </c>
      <c r="J27" s="20">
        <f>H27-G27-I27</f>
        <v>0.35416666666666674</v>
      </c>
      <c r="K27" s="21"/>
      <c r="L27" s="17">
        <v>42791</v>
      </c>
      <c r="M27" s="18" t="s">
        <v>17</v>
      </c>
      <c r="N27" s="18"/>
      <c r="O27" s="18"/>
      <c r="P27" s="18"/>
      <c r="Q27" s="18"/>
      <c r="R27" s="17">
        <v>42819</v>
      </c>
      <c r="S27" s="18" t="s">
        <v>17</v>
      </c>
      <c r="T27" s="18"/>
      <c r="U27" s="18"/>
      <c r="V27" s="18"/>
      <c r="W27" s="18"/>
      <c r="X27" s="17">
        <v>42850</v>
      </c>
      <c r="Y27" s="19">
        <v>0.3125</v>
      </c>
      <c r="Z27" s="19">
        <v>0.72916666666666674</v>
      </c>
      <c r="AA27" s="19">
        <v>4.1666666666666664E-2</v>
      </c>
      <c r="AB27" s="20">
        <f>Z27-Y27-AA27</f>
        <v>0.37500000000000006</v>
      </c>
      <c r="AC27" s="21"/>
      <c r="AD27" s="17">
        <v>42880</v>
      </c>
      <c r="AE27" s="28">
        <v>0.3125</v>
      </c>
      <c r="AF27" s="28">
        <v>0.72916666666666674</v>
      </c>
      <c r="AG27" s="28">
        <v>4.1666666666666664E-2</v>
      </c>
      <c r="AH27" s="29">
        <v>0.37500000000000006</v>
      </c>
      <c r="AI27" s="32" t="s">
        <v>32</v>
      </c>
      <c r="AJ27" s="51">
        <v>42911</v>
      </c>
      <c r="AK27" s="18" t="s">
        <v>17</v>
      </c>
      <c r="AL27" s="18"/>
      <c r="AM27" s="18"/>
      <c r="AN27" s="18"/>
      <c r="AO27" s="18"/>
      <c r="AP27" s="51">
        <v>42941</v>
      </c>
      <c r="AQ27" s="19">
        <v>0.3125</v>
      </c>
      <c r="AR27" s="41">
        <v>0.6875</v>
      </c>
      <c r="AS27" s="19">
        <v>4.1666666666666664E-2</v>
      </c>
      <c r="AT27" s="20">
        <f t="shared" si="19"/>
        <v>0.33333333333333331</v>
      </c>
      <c r="AU27" s="21"/>
      <c r="AV27" s="51">
        <v>42972</v>
      </c>
      <c r="AW27" s="19">
        <v>0.29166666666666669</v>
      </c>
      <c r="AX27" s="19">
        <v>0.75</v>
      </c>
      <c r="AY27" s="19">
        <v>4.1666666666666664E-2</v>
      </c>
      <c r="AZ27" s="20">
        <f t="shared" si="11"/>
        <v>0.41666666666666663</v>
      </c>
      <c r="BA27" s="21"/>
      <c r="BB27" s="51">
        <v>43003</v>
      </c>
      <c r="BC27" s="19">
        <v>0.3125</v>
      </c>
      <c r="BD27" s="41">
        <v>0.75</v>
      </c>
      <c r="BE27" s="19">
        <v>4.1666666666666664E-2</v>
      </c>
      <c r="BF27" s="20">
        <f t="shared" ref="BF27:BF31" si="20">BD27-BC27-BE27</f>
        <v>0.39583333333333331</v>
      </c>
      <c r="BG27" s="21"/>
      <c r="BH27" s="51">
        <v>43033</v>
      </c>
      <c r="BI27" s="19">
        <v>0.3125</v>
      </c>
      <c r="BJ27" s="41">
        <v>0.77083333333333337</v>
      </c>
      <c r="BK27" s="19">
        <v>4.1666666666666664E-2</v>
      </c>
      <c r="BL27" s="20">
        <f t="shared" si="5"/>
        <v>0.41666666666666669</v>
      </c>
      <c r="BM27" s="21"/>
      <c r="BN27" s="51">
        <v>43064</v>
      </c>
      <c r="BO27" s="107"/>
      <c r="BP27" s="107"/>
      <c r="BQ27" s="107"/>
      <c r="BR27" s="108"/>
      <c r="BS27" s="109"/>
      <c r="BT27" s="51">
        <v>43094</v>
      </c>
      <c r="BU27" s="181"/>
      <c r="BV27" s="181"/>
      <c r="BW27" s="212"/>
      <c r="BX27" s="182"/>
      <c r="BY27" s="183" t="s">
        <v>109</v>
      </c>
    </row>
    <row r="28" spans="1:77" ht="15" x14ac:dyDescent="0.25">
      <c r="A28" s="65">
        <v>42943</v>
      </c>
      <c r="B28" s="57"/>
      <c r="C28" s="57"/>
      <c r="D28" s="63">
        <v>-9</v>
      </c>
      <c r="E28" s="126" t="s">
        <v>140</v>
      </c>
      <c r="F28" s="17">
        <v>42761</v>
      </c>
      <c r="G28" s="41">
        <v>0.29166666666666669</v>
      </c>
      <c r="H28" s="19">
        <v>0.72916666666666674</v>
      </c>
      <c r="I28" s="19">
        <v>4.1666666666666664E-2</v>
      </c>
      <c r="J28" s="20">
        <f>H28-G28-I28</f>
        <v>0.39583333333333337</v>
      </c>
      <c r="K28" s="21"/>
      <c r="L28" s="17">
        <v>42792</v>
      </c>
      <c r="M28" s="18" t="s">
        <v>17</v>
      </c>
      <c r="N28" s="18"/>
      <c r="O28" s="18"/>
      <c r="P28" s="18"/>
      <c r="Q28" s="18"/>
      <c r="R28" s="17">
        <v>42820</v>
      </c>
      <c r="S28" s="18" t="s">
        <v>17</v>
      </c>
      <c r="T28" s="18"/>
      <c r="U28" s="18"/>
      <c r="V28" s="18"/>
      <c r="W28" s="18"/>
      <c r="X28" s="17">
        <v>42851</v>
      </c>
      <c r="Y28" s="19">
        <v>0.3125</v>
      </c>
      <c r="Z28" s="19">
        <v>0.75</v>
      </c>
      <c r="AA28" s="19">
        <v>4.1666666666666664E-2</v>
      </c>
      <c r="AB28" s="20">
        <f>Z28-Y28-AA28</f>
        <v>0.39583333333333331</v>
      </c>
      <c r="AC28" s="21"/>
      <c r="AD28" s="17">
        <v>42881</v>
      </c>
      <c r="AE28" s="19">
        <v>0.3125</v>
      </c>
      <c r="AF28" s="19">
        <v>0.72916666666666674</v>
      </c>
      <c r="AG28" s="19">
        <v>4.1666666666666664E-2</v>
      </c>
      <c r="AH28" s="20">
        <f>AF28-AE28-AG28</f>
        <v>0.37500000000000006</v>
      </c>
      <c r="AI28" s="33" t="s">
        <v>33</v>
      </c>
      <c r="AJ28" s="51">
        <v>42912</v>
      </c>
      <c r="AK28" s="19">
        <v>0.3125</v>
      </c>
      <c r="AL28" s="41">
        <v>0.77083333333333337</v>
      </c>
      <c r="AM28" s="19">
        <v>4.1666666666666664E-2</v>
      </c>
      <c r="AN28" s="20">
        <f t="shared" si="16"/>
        <v>0.41666666666666669</v>
      </c>
      <c r="AO28" s="21"/>
      <c r="AP28" s="51">
        <v>42942</v>
      </c>
      <c r="AQ28" s="19">
        <v>0.3125</v>
      </c>
      <c r="AR28" s="19">
        <v>0.72916666666666663</v>
      </c>
      <c r="AS28" s="19">
        <v>4.1666666666666664E-2</v>
      </c>
      <c r="AT28" s="20">
        <f t="shared" si="19"/>
        <v>0.37499999999999994</v>
      </c>
      <c r="AU28" s="21"/>
      <c r="AV28" s="51">
        <v>42973</v>
      </c>
      <c r="AW28" s="107"/>
      <c r="AX28" s="107"/>
      <c r="AY28" s="107"/>
      <c r="AZ28" s="108"/>
      <c r="BA28" s="109"/>
      <c r="BB28" s="51">
        <v>43004</v>
      </c>
      <c r="BC28" s="19">
        <v>0.3125</v>
      </c>
      <c r="BD28" s="41">
        <v>0.75</v>
      </c>
      <c r="BE28" s="19">
        <v>4.1666666666666664E-2</v>
      </c>
      <c r="BF28" s="20">
        <f t="shared" si="20"/>
        <v>0.39583333333333331</v>
      </c>
      <c r="BG28" s="21"/>
      <c r="BH28" s="51">
        <v>43034</v>
      </c>
      <c r="BI28" s="19">
        <v>0.3125</v>
      </c>
      <c r="BJ28" s="19">
        <v>0.72916666666666663</v>
      </c>
      <c r="BK28" s="19">
        <v>4.1666666666666664E-2</v>
      </c>
      <c r="BL28" s="20">
        <f t="shared" si="5"/>
        <v>0.37499999999999994</v>
      </c>
      <c r="BM28" s="21"/>
      <c r="BN28" s="51">
        <v>43065</v>
      </c>
      <c r="BO28" s="107"/>
      <c r="BP28" s="107"/>
      <c r="BQ28" s="107"/>
      <c r="BR28" s="108"/>
      <c r="BS28" s="109"/>
      <c r="BT28" s="51">
        <v>43095</v>
      </c>
      <c r="BU28" s="19">
        <v>0.3125</v>
      </c>
      <c r="BV28" s="19">
        <v>0.72916666666666663</v>
      </c>
      <c r="BW28" s="210">
        <v>4.1666666666666664E-2</v>
      </c>
      <c r="BX28" s="20">
        <f t="shared" si="14"/>
        <v>0.37499999999999994</v>
      </c>
      <c r="BY28" s="99" t="s">
        <v>163</v>
      </c>
    </row>
    <row r="29" spans="1:77" ht="15" x14ac:dyDescent="0.25">
      <c r="A29" s="65">
        <v>42944</v>
      </c>
      <c r="B29" s="57"/>
      <c r="C29" s="57"/>
      <c r="D29" s="63">
        <v>-9</v>
      </c>
      <c r="E29" s="126" t="s">
        <v>140</v>
      </c>
      <c r="F29" s="17">
        <v>42762</v>
      </c>
      <c r="G29" s="19">
        <v>0.3125</v>
      </c>
      <c r="H29" s="41">
        <v>0.75</v>
      </c>
      <c r="I29" s="19">
        <v>4.1666666666666664E-2</v>
      </c>
      <c r="J29" s="20">
        <f>H29-G29-I29</f>
        <v>0.39583333333333331</v>
      </c>
      <c r="K29" s="21"/>
      <c r="L29" s="17">
        <v>42793</v>
      </c>
      <c r="M29" s="19">
        <v>0.3125</v>
      </c>
      <c r="N29" s="19">
        <v>0.72916666666666674</v>
      </c>
      <c r="O29" s="19">
        <v>4.1666666666666664E-2</v>
      </c>
      <c r="P29" s="20">
        <f>N29-M29-O29</f>
        <v>0.37500000000000006</v>
      </c>
      <c r="Q29" s="21"/>
      <c r="R29" s="17">
        <v>42821</v>
      </c>
      <c r="S29" s="19">
        <v>0.25</v>
      </c>
      <c r="T29" s="19">
        <v>0.80208333333333337</v>
      </c>
      <c r="U29" s="19">
        <v>4.1666666666666664E-2</v>
      </c>
      <c r="V29" s="20">
        <f>T29-S29-U29</f>
        <v>0.51041666666666674</v>
      </c>
      <c r="W29" s="21"/>
      <c r="X29" s="17">
        <v>42852</v>
      </c>
      <c r="Y29" s="19">
        <v>0.3125</v>
      </c>
      <c r="Z29" s="19">
        <v>0.84375</v>
      </c>
      <c r="AA29" s="19">
        <v>4.1666666666666664E-2</v>
      </c>
      <c r="AB29" s="20">
        <f>Z29-Y29-AA29</f>
        <v>0.48958333333333331</v>
      </c>
      <c r="AC29" s="21"/>
      <c r="AD29" s="17">
        <v>42882</v>
      </c>
      <c r="AE29" s="18" t="s">
        <v>17</v>
      </c>
      <c r="AF29" s="18"/>
      <c r="AG29" s="18"/>
      <c r="AH29" s="18"/>
      <c r="AI29" s="18"/>
      <c r="AJ29" s="51">
        <v>42913</v>
      </c>
      <c r="AK29" s="19">
        <v>0.3125</v>
      </c>
      <c r="AL29" s="41">
        <v>0.75</v>
      </c>
      <c r="AM29" s="19">
        <v>4.1666666666666664E-2</v>
      </c>
      <c r="AN29" s="20">
        <f t="shared" si="16"/>
        <v>0.39583333333333331</v>
      </c>
      <c r="AO29" s="21"/>
      <c r="AP29" s="75">
        <v>42943</v>
      </c>
      <c r="AQ29" s="71">
        <v>0.3125</v>
      </c>
      <c r="AR29" s="71">
        <v>0.72916666666666663</v>
      </c>
      <c r="AS29" s="71">
        <v>4.1666666666666664E-2</v>
      </c>
      <c r="AT29" s="72">
        <f t="shared" si="19"/>
        <v>0.37499999999999994</v>
      </c>
      <c r="AU29" s="73" t="s">
        <v>33</v>
      </c>
      <c r="AV29" s="51">
        <v>42974</v>
      </c>
      <c r="AW29" s="107"/>
      <c r="AX29" s="107"/>
      <c r="AY29" s="107"/>
      <c r="AZ29" s="108"/>
      <c r="BA29" s="109"/>
      <c r="BB29" s="51">
        <v>43005</v>
      </c>
      <c r="BC29" s="19">
        <v>0.3125</v>
      </c>
      <c r="BD29" s="19">
        <v>0.72916666666666663</v>
      </c>
      <c r="BE29" s="19">
        <v>4.1666666666666664E-2</v>
      </c>
      <c r="BF29" s="20">
        <f t="shared" si="20"/>
        <v>0.37499999999999994</v>
      </c>
      <c r="BG29" s="21"/>
      <c r="BH29" s="51">
        <v>43035</v>
      </c>
      <c r="BI29" s="19">
        <v>0.3125</v>
      </c>
      <c r="BJ29" s="41">
        <v>0.79166666666666663</v>
      </c>
      <c r="BK29" s="19">
        <v>4.1666666666666664E-2</v>
      </c>
      <c r="BL29" s="20">
        <f t="shared" si="5"/>
        <v>0.43749999999999994</v>
      </c>
      <c r="BM29" s="21"/>
      <c r="BN29" s="51">
        <v>43066</v>
      </c>
      <c r="BO29" s="19">
        <v>0.3125</v>
      </c>
      <c r="BP29" s="41">
        <v>0.77083333333333337</v>
      </c>
      <c r="BQ29" s="19">
        <v>4.1666666666666664E-2</v>
      </c>
      <c r="BR29" s="20">
        <f t="shared" si="2"/>
        <v>0.41666666666666669</v>
      </c>
      <c r="BS29" s="21"/>
      <c r="BT29" s="51">
        <v>43096</v>
      </c>
      <c r="BU29" s="19">
        <v>0.3125</v>
      </c>
      <c r="BV29" s="19">
        <v>0.72916666666666663</v>
      </c>
      <c r="BW29" s="210">
        <v>4.1666666666666664E-2</v>
      </c>
      <c r="BX29" s="20">
        <f t="shared" si="14"/>
        <v>0.37499999999999994</v>
      </c>
      <c r="BY29" s="99" t="s">
        <v>163</v>
      </c>
    </row>
    <row r="30" spans="1:77" ht="15" x14ac:dyDescent="0.25">
      <c r="A30" s="196">
        <v>42947</v>
      </c>
      <c r="B30" s="197"/>
      <c r="C30" s="197"/>
      <c r="D30" s="198">
        <v>-9</v>
      </c>
      <c r="E30" s="126" t="s">
        <v>140</v>
      </c>
      <c r="F30" s="17">
        <v>42763</v>
      </c>
      <c r="G30" s="18" t="s">
        <v>17</v>
      </c>
      <c r="H30" s="18"/>
      <c r="I30" s="18"/>
      <c r="J30" s="18"/>
      <c r="K30" s="18"/>
      <c r="L30" s="17">
        <v>42794</v>
      </c>
      <c r="M30" s="19">
        <v>0.3125</v>
      </c>
      <c r="N30" s="19">
        <v>0.72916666666666674</v>
      </c>
      <c r="O30" s="19">
        <v>4.1666666666666664E-2</v>
      </c>
      <c r="P30" s="20">
        <f>N30-M30-O30</f>
        <v>0.37500000000000006</v>
      </c>
      <c r="Q30" s="21"/>
      <c r="R30" s="17">
        <v>42822</v>
      </c>
      <c r="S30" s="19">
        <v>0.3125</v>
      </c>
      <c r="T30" s="19">
        <v>0.84375</v>
      </c>
      <c r="U30" s="19">
        <v>4.1666666666666664E-2</v>
      </c>
      <c r="V30" s="20">
        <f>T30-S30-U30</f>
        <v>0.48958333333333331</v>
      </c>
      <c r="W30" s="21"/>
      <c r="X30" s="17">
        <v>42853</v>
      </c>
      <c r="Y30" s="19">
        <v>0.25</v>
      </c>
      <c r="Z30" s="19">
        <v>0.76041666666666663</v>
      </c>
      <c r="AA30" s="19">
        <v>4.1666666666666664E-2</v>
      </c>
      <c r="AB30" s="20">
        <f>Z30-Y30-AA30</f>
        <v>0.46874999999999994</v>
      </c>
      <c r="AC30" s="21"/>
      <c r="AD30" s="17">
        <v>42883</v>
      </c>
      <c r="AE30" s="18" t="s">
        <v>17</v>
      </c>
      <c r="AF30" s="18"/>
      <c r="AG30" s="18"/>
      <c r="AH30" s="18"/>
      <c r="AI30" s="18"/>
      <c r="AJ30" s="51">
        <v>42914</v>
      </c>
      <c r="AK30" s="19">
        <v>0.3125</v>
      </c>
      <c r="AL30" s="41">
        <v>0.77083333333333337</v>
      </c>
      <c r="AM30" s="19">
        <v>4.1666666666666664E-2</v>
      </c>
      <c r="AN30" s="20">
        <f t="shared" si="16"/>
        <v>0.41666666666666669</v>
      </c>
      <c r="AO30" s="21"/>
      <c r="AP30" s="75">
        <v>42944</v>
      </c>
      <c r="AQ30" s="71">
        <v>0.3125</v>
      </c>
      <c r="AR30" s="71">
        <v>0.72916666666666663</v>
      </c>
      <c r="AS30" s="71">
        <v>4.1666666666666664E-2</v>
      </c>
      <c r="AT30" s="72">
        <f t="shared" si="19"/>
        <v>0.37499999999999994</v>
      </c>
      <c r="AU30" s="73" t="s">
        <v>33</v>
      </c>
      <c r="AV30" s="51">
        <v>42975</v>
      </c>
      <c r="AW30" s="19">
        <v>0.3125</v>
      </c>
      <c r="AX30" s="19">
        <v>0.75</v>
      </c>
      <c r="AY30" s="19">
        <v>4.1666666666666664E-2</v>
      </c>
      <c r="AZ30" s="20">
        <f t="shared" si="11"/>
        <v>0.39583333333333331</v>
      </c>
      <c r="BA30" s="21"/>
      <c r="BB30" s="51">
        <v>43006</v>
      </c>
      <c r="BC30" s="19">
        <v>0.3125</v>
      </c>
      <c r="BD30" s="19">
        <v>0.72916666666666663</v>
      </c>
      <c r="BE30" s="19">
        <v>4.1666666666666664E-2</v>
      </c>
      <c r="BF30" s="20">
        <f t="shared" si="20"/>
        <v>0.37499999999999994</v>
      </c>
      <c r="BG30" s="21"/>
      <c r="BH30" s="51">
        <v>43036</v>
      </c>
      <c r="BI30" s="107"/>
      <c r="BJ30" s="107"/>
      <c r="BK30" s="107"/>
      <c r="BL30" s="108"/>
      <c r="BM30" s="109"/>
      <c r="BN30" s="51">
        <v>43067</v>
      </c>
      <c r="BO30" s="19">
        <v>0.3125</v>
      </c>
      <c r="BP30" s="19">
        <v>0.72916666666666663</v>
      </c>
      <c r="BQ30" s="19">
        <v>4.1666666666666664E-2</v>
      </c>
      <c r="BR30" s="20">
        <f t="shared" si="2"/>
        <v>0.37499999999999994</v>
      </c>
      <c r="BS30" s="21"/>
      <c r="BT30" s="51">
        <v>43097</v>
      </c>
      <c r="BU30" s="19">
        <v>0.3125</v>
      </c>
      <c r="BV30" s="19">
        <v>0.72916666666666663</v>
      </c>
      <c r="BW30" s="210">
        <v>4.1666666666666664E-2</v>
      </c>
      <c r="BX30" s="20">
        <f t="shared" si="14"/>
        <v>0.37499999999999994</v>
      </c>
      <c r="BY30" s="99" t="s">
        <v>163</v>
      </c>
    </row>
    <row r="31" spans="1:77" ht="15" x14ac:dyDescent="0.25">
      <c r="A31" s="196">
        <v>42958</v>
      </c>
      <c r="B31" s="197"/>
      <c r="C31" s="197"/>
      <c r="D31" s="198">
        <v>-9</v>
      </c>
      <c r="E31" s="126" t="s">
        <v>140</v>
      </c>
      <c r="F31" s="17">
        <v>42764</v>
      </c>
      <c r="G31" s="18" t="s">
        <v>17</v>
      </c>
      <c r="H31" s="18"/>
      <c r="I31" s="18"/>
      <c r="J31" s="18"/>
      <c r="K31" s="18"/>
      <c r="L31" s="17"/>
      <c r="M31" s="34"/>
      <c r="N31" s="34"/>
      <c r="O31" s="34"/>
      <c r="P31" s="34"/>
      <c r="Q31" s="34"/>
      <c r="R31" s="17">
        <v>42823</v>
      </c>
      <c r="S31" s="19">
        <v>0.3125</v>
      </c>
      <c r="T31" s="19">
        <v>0.72916666666666674</v>
      </c>
      <c r="U31" s="19">
        <v>4.1666666666666664E-2</v>
      </c>
      <c r="V31" s="20">
        <f>T31-S31-U31</f>
        <v>0.37500000000000006</v>
      </c>
      <c r="W31" s="34"/>
      <c r="X31" s="17">
        <v>42854</v>
      </c>
      <c r="Y31" s="18" t="s">
        <v>17</v>
      </c>
      <c r="Z31" s="18"/>
      <c r="AA31" s="18"/>
      <c r="AB31" s="18"/>
      <c r="AC31" s="18"/>
      <c r="AD31" s="17">
        <v>42884</v>
      </c>
      <c r="AE31" s="19">
        <v>0.3125</v>
      </c>
      <c r="AF31" s="19">
        <v>0.72916666666666674</v>
      </c>
      <c r="AG31" s="19">
        <v>4.1666666666666664E-2</v>
      </c>
      <c r="AH31" s="20">
        <f>AF31-AE31-AG31</f>
        <v>0.37500000000000006</v>
      </c>
      <c r="AI31" s="21"/>
      <c r="AJ31" s="51">
        <v>42915</v>
      </c>
      <c r="AK31" s="19">
        <v>0.3125</v>
      </c>
      <c r="AL31" s="19">
        <v>0.72916666666666674</v>
      </c>
      <c r="AM31" s="19">
        <v>4.1666666666666664E-2</v>
      </c>
      <c r="AN31" s="20">
        <f t="shared" si="16"/>
        <v>0.37500000000000006</v>
      </c>
      <c r="AO31" s="21"/>
      <c r="AP31" s="51">
        <v>42945</v>
      </c>
      <c r="AQ31" s="18" t="s">
        <v>17</v>
      </c>
      <c r="AR31" s="18"/>
      <c r="AS31" s="18"/>
      <c r="AT31" s="18"/>
      <c r="AU31" s="18"/>
      <c r="AV31" s="51">
        <v>42976</v>
      </c>
      <c r="AW31" s="19">
        <v>0.3125</v>
      </c>
      <c r="AX31" s="19">
        <v>0.77083333333333337</v>
      </c>
      <c r="AY31" s="19">
        <v>4.1666666666666664E-2</v>
      </c>
      <c r="AZ31" s="20">
        <f t="shared" si="11"/>
        <v>0.41666666666666669</v>
      </c>
      <c r="BA31" s="21"/>
      <c r="BB31" s="51">
        <v>43007</v>
      </c>
      <c r="BC31" s="19">
        <v>0.3125</v>
      </c>
      <c r="BD31" s="19">
        <v>0.72916666666666663</v>
      </c>
      <c r="BE31" s="19">
        <v>4.1666666666666664E-2</v>
      </c>
      <c r="BF31" s="20">
        <f t="shared" si="20"/>
        <v>0.37499999999999994</v>
      </c>
      <c r="BG31" s="21"/>
      <c r="BH31" s="51">
        <v>43037</v>
      </c>
      <c r="BI31" s="107"/>
      <c r="BJ31" s="107"/>
      <c r="BK31" s="107"/>
      <c r="BL31" s="108"/>
      <c r="BM31" s="109"/>
      <c r="BN31" s="51">
        <v>43068</v>
      </c>
      <c r="BO31" s="41">
        <v>0.27083333333333331</v>
      </c>
      <c r="BP31" s="19">
        <v>0.72916666666666663</v>
      </c>
      <c r="BQ31" s="19">
        <v>4.1666666666666664E-2</v>
      </c>
      <c r="BR31" s="20">
        <f t="shared" si="2"/>
        <v>0.41666666666666663</v>
      </c>
      <c r="BS31" s="21"/>
      <c r="BT31" s="51">
        <v>43098</v>
      </c>
      <c r="BU31" s="19">
        <v>0.3125</v>
      </c>
      <c r="BV31" s="19">
        <v>0.72916666666666663</v>
      </c>
      <c r="BW31" s="210">
        <v>4.1666666666666664E-2</v>
      </c>
      <c r="BX31" s="20">
        <f t="shared" si="14"/>
        <v>0.37499999999999994</v>
      </c>
      <c r="BY31" s="99" t="s">
        <v>163</v>
      </c>
    </row>
    <row r="32" spans="1:77" ht="15" x14ac:dyDescent="0.25">
      <c r="A32" s="190">
        <v>43049</v>
      </c>
      <c r="B32" s="191"/>
      <c r="C32" s="191"/>
      <c r="D32" s="63">
        <v>-9</v>
      </c>
      <c r="F32" s="17">
        <v>42765</v>
      </c>
      <c r="G32" s="19">
        <v>0.3125</v>
      </c>
      <c r="H32" s="19">
        <v>0.72916666666666674</v>
      </c>
      <c r="I32" s="19">
        <v>4.1666666666666664E-2</v>
      </c>
      <c r="J32" s="20">
        <f>H32-G32-I32</f>
        <v>0.37500000000000006</v>
      </c>
      <c r="K32" s="21"/>
      <c r="L32" s="17"/>
      <c r="M32" s="19"/>
      <c r="N32" s="19"/>
      <c r="O32" s="19"/>
      <c r="P32" s="20"/>
      <c r="Q32" s="21"/>
      <c r="R32" s="17">
        <v>42824</v>
      </c>
      <c r="S32" s="19">
        <v>0.4375</v>
      </c>
      <c r="T32" s="19">
        <v>0.72916666666666674</v>
      </c>
      <c r="U32" s="19">
        <v>4.1666666666666664E-2</v>
      </c>
      <c r="V32" s="20">
        <f>T32-S32-U32</f>
        <v>0.25000000000000006</v>
      </c>
      <c r="W32" s="21"/>
      <c r="X32" s="17">
        <v>42855</v>
      </c>
      <c r="Y32" s="18" t="s">
        <v>17</v>
      </c>
      <c r="Z32" s="18"/>
      <c r="AA32" s="18"/>
      <c r="AB32" s="18"/>
      <c r="AC32" s="18"/>
      <c r="AD32" s="17">
        <v>42885</v>
      </c>
      <c r="AE32" s="19">
        <v>0.3125</v>
      </c>
      <c r="AF32" s="19">
        <v>0.72916666666666674</v>
      </c>
      <c r="AG32" s="19">
        <v>4.1666666666666664E-2</v>
      </c>
      <c r="AH32" s="20">
        <f>AF32-AE32-AG32</f>
        <v>0.37500000000000006</v>
      </c>
      <c r="AI32" s="21"/>
      <c r="AJ32" s="51">
        <v>42916</v>
      </c>
      <c r="AK32" s="19">
        <v>0.3125</v>
      </c>
      <c r="AL32" s="41">
        <v>0.70833333333333337</v>
      </c>
      <c r="AM32" s="19">
        <v>4.1666666666666664E-2</v>
      </c>
      <c r="AN32" s="20">
        <f t="shared" si="16"/>
        <v>0.35416666666666669</v>
      </c>
      <c r="AO32" s="21"/>
      <c r="AP32" s="51">
        <v>42946</v>
      </c>
      <c r="AQ32" s="18" t="s">
        <v>17</v>
      </c>
      <c r="AR32" s="18"/>
      <c r="AS32" s="18"/>
      <c r="AT32" s="18"/>
      <c r="AU32" s="18"/>
      <c r="AV32" s="51">
        <v>42977</v>
      </c>
      <c r="AW32" s="19">
        <v>0.3125</v>
      </c>
      <c r="AX32" s="19">
        <v>0.72916666666666663</v>
      </c>
      <c r="AY32" s="19">
        <v>4.1666666666666664E-2</v>
      </c>
      <c r="AZ32" s="20">
        <f t="shared" si="11"/>
        <v>0.37499999999999994</v>
      </c>
      <c r="BA32" s="21"/>
      <c r="BB32" s="51">
        <v>43008</v>
      </c>
      <c r="BC32" s="107"/>
      <c r="BD32" s="107"/>
      <c r="BE32" s="107"/>
      <c r="BF32" s="108"/>
      <c r="BG32" s="109"/>
      <c r="BH32" s="51">
        <v>43038</v>
      </c>
      <c r="BI32" s="19">
        <v>0.3125</v>
      </c>
      <c r="BJ32" s="41">
        <v>0.79166666666666663</v>
      </c>
      <c r="BK32" s="19">
        <v>4.1666666666666664E-2</v>
      </c>
      <c r="BL32" s="20">
        <f t="shared" si="5"/>
        <v>0.43749999999999994</v>
      </c>
      <c r="BM32" s="21"/>
      <c r="BN32" s="51">
        <v>43069</v>
      </c>
      <c r="BO32" s="19">
        <v>0.3125</v>
      </c>
      <c r="BP32" s="19">
        <v>0.77083333333333337</v>
      </c>
      <c r="BQ32" s="19">
        <v>4.1666666666666664E-2</v>
      </c>
      <c r="BR32" s="20">
        <f t="shared" si="2"/>
        <v>0.41666666666666669</v>
      </c>
      <c r="BS32" s="21"/>
      <c r="BT32" s="51">
        <v>43099</v>
      </c>
      <c r="BU32" s="107"/>
      <c r="BV32" s="107"/>
      <c r="BW32" s="211"/>
      <c r="BX32" s="108"/>
      <c r="BY32" s="109"/>
    </row>
    <row r="33" spans="1:77" ht="15.75" thickBot="1" x14ac:dyDescent="0.3">
      <c r="A33" s="65">
        <v>43055</v>
      </c>
      <c r="B33" s="57"/>
      <c r="C33" s="57"/>
      <c r="D33" s="63">
        <v>-9</v>
      </c>
      <c r="F33" s="17">
        <v>42766</v>
      </c>
      <c r="G33" s="19">
        <v>0.3125</v>
      </c>
      <c r="H33" s="41">
        <v>0.77083333333333337</v>
      </c>
      <c r="I33" s="19">
        <v>4.1666666666666664E-2</v>
      </c>
      <c r="J33" s="20">
        <f>H33-G33-I33</f>
        <v>0.41666666666666669</v>
      </c>
      <c r="K33" s="21"/>
      <c r="L33" s="17"/>
      <c r="M33" s="19"/>
      <c r="N33" s="19"/>
      <c r="O33" s="19"/>
      <c r="P33" s="20"/>
      <c r="Q33" s="21"/>
      <c r="R33" s="17">
        <v>42825</v>
      </c>
      <c r="S33" s="19">
        <v>0.27083333333333331</v>
      </c>
      <c r="T33" s="19">
        <v>0.77083333333333337</v>
      </c>
      <c r="U33" s="19">
        <v>4.1666666666666664E-2</v>
      </c>
      <c r="V33" s="20">
        <f>T33-S33-U33</f>
        <v>0.45833333333333331</v>
      </c>
      <c r="W33" s="21"/>
      <c r="X33" s="17"/>
      <c r="Y33" s="19"/>
      <c r="Z33" s="19"/>
      <c r="AA33" s="19"/>
      <c r="AB33" s="20"/>
      <c r="AC33" s="21"/>
      <c r="AD33" s="17">
        <v>42886</v>
      </c>
      <c r="AE33" s="19">
        <v>0.3125</v>
      </c>
      <c r="AF33" s="19">
        <v>0.72916666666666674</v>
      </c>
      <c r="AG33" s="19">
        <v>4.1666666666666664E-2</v>
      </c>
      <c r="AH33" s="20">
        <f>AF33-AE33-AG33</f>
        <v>0.37500000000000006</v>
      </c>
      <c r="AI33" s="21"/>
      <c r="AJ33" s="51"/>
      <c r="AK33" s="19"/>
      <c r="AL33" s="19"/>
      <c r="AM33" s="19"/>
      <c r="AN33" s="20"/>
      <c r="AO33" s="21"/>
      <c r="AP33" s="75">
        <v>42947</v>
      </c>
      <c r="AQ33" s="71">
        <v>0.3125</v>
      </c>
      <c r="AR33" s="71">
        <v>0.72916666666666663</v>
      </c>
      <c r="AS33" s="71">
        <v>4.1666666666666664E-2</v>
      </c>
      <c r="AT33" s="72">
        <f t="shared" ref="AT33" si="21">AR33-AQ33-AS33</f>
        <v>0.37499999999999994</v>
      </c>
      <c r="AU33" s="73" t="s">
        <v>33</v>
      </c>
      <c r="AV33" s="51">
        <v>42978</v>
      </c>
      <c r="AW33" s="19">
        <v>0.3125</v>
      </c>
      <c r="AX33" s="19">
        <v>0.72916666666666663</v>
      </c>
      <c r="AY33" s="19">
        <v>4.1666666666666664E-2</v>
      </c>
      <c r="AZ33" s="20">
        <f t="shared" si="11"/>
        <v>0.37499999999999994</v>
      </c>
      <c r="BA33" s="21"/>
      <c r="BB33" s="51"/>
      <c r="BC33" s="19"/>
      <c r="BD33" s="19"/>
      <c r="BE33" s="19"/>
      <c r="BF33" s="20"/>
      <c r="BG33" s="21"/>
      <c r="BH33" s="51">
        <v>43039</v>
      </c>
      <c r="BI33" s="19">
        <v>0.3125</v>
      </c>
      <c r="BJ33" s="19">
        <v>0.72916666666666663</v>
      </c>
      <c r="BK33" s="19">
        <v>4.1666666666666664E-2</v>
      </c>
      <c r="BL33" s="20">
        <f t="shared" si="5"/>
        <v>0.37499999999999994</v>
      </c>
      <c r="BM33" s="21"/>
      <c r="BN33" s="51"/>
      <c r="BO33" s="19"/>
      <c r="BP33" s="19"/>
      <c r="BQ33" s="19"/>
      <c r="BR33" s="20"/>
      <c r="BS33" s="21"/>
      <c r="BT33" s="51">
        <v>43100</v>
      </c>
      <c r="BU33" s="107"/>
      <c r="BV33" s="107"/>
      <c r="BW33" s="211"/>
      <c r="BX33" s="108"/>
      <c r="BY33" s="109"/>
    </row>
    <row r="34" spans="1:77" ht="19.5" thickBot="1" x14ac:dyDescent="0.35">
      <c r="A34" s="65">
        <v>43059</v>
      </c>
      <c r="B34" s="65"/>
      <c r="C34" s="65"/>
      <c r="D34" s="63">
        <v>-9</v>
      </c>
      <c r="F34" s="35"/>
      <c r="G34" s="36"/>
      <c r="H34" s="37"/>
      <c r="I34" s="38" t="s">
        <v>34</v>
      </c>
      <c r="J34" s="39" t="s">
        <v>40</v>
      </c>
      <c r="K34" s="40" t="s">
        <v>41</v>
      </c>
      <c r="L34" s="35"/>
      <c r="M34" s="36"/>
      <c r="N34" s="37"/>
      <c r="O34" s="38" t="s">
        <v>34</v>
      </c>
      <c r="P34" s="39" t="s">
        <v>42</v>
      </c>
      <c r="Q34" s="40"/>
      <c r="R34" s="35"/>
      <c r="S34" s="36"/>
      <c r="T34" s="37"/>
      <c r="U34" s="38" t="s">
        <v>34</v>
      </c>
      <c r="V34" s="39" t="s">
        <v>37</v>
      </c>
      <c r="W34" s="40"/>
      <c r="X34" s="35"/>
      <c r="Y34" s="36"/>
      <c r="Z34" s="37"/>
      <c r="AA34" s="38" t="s">
        <v>34</v>
      </c>
      <c r="AB34" s="39" t="s">
        <v>38</v>
      </c>
      <c r="AC34" s="40"/>
      <c r="AD34" s="35"/>
      <c r="AE34" s="36"/>
      <c r="AF34" s="37"/>
      <c r="AG34" s="38" t="s">
        <v>34</v>
      </c>
      <c r="AH34" s="39"/>
      <c r="AI34" s="40">
        <v>207</v>
      </c>
      <c r="AJ34" s="35"/>
      <c r="AK34" s="36"/>
      <c r="AL34" s="37"/>
      <c r="AM34" s="38" t="s">
        <v>34</v>
      </c>
      <c r="AN34" s="39" t="s">
        <v>92</v>
      </c>
      <c r="AO34" s="40">
        <v>198</v>
      </c>
      <c r="AP34" s="35"/>
      <c r="AQ34" s="36"/>
      <c r="AR34" s="37"/>
      <c r="AS34" s="38" t="s">
        <v>34</v>
      </c>
      <c r="AT34" s="40" t="s">
        <v>91</v>
      </c>
      <c r="AU34" s="40">
        <v>189</v>
      </c>
      <c r="AV34" s="35"/>
      <c r="AW34" s="36"/>
      <c r="AX34" s="37"/>
      <c r="AY34" s="38" t="s">
        <v>34</v>
      </c>
      <c r="AZ34" s="39" t="s">
        <v>111</v>
      </c>
      <c r="BA34" s="40">
        <v>198</v>
      </c>
      <c r="BB34" s="35"/>
      <c r="BC34" s="36"/>
      <c r="BD34" s="37"/>
      <c r="BE34" s="38" t="s">
        <v>34</v>
      </c>
      <c r="BF34" s="39"/>
      <c r="BG34" s="40" t="s">
        <v>117</v>
      </c>
      <c r="BH34" s="35"/>
      <c r="BI34" s="36"/>
      <c r="BJ34" s="37"/>
      <c r="BK34" s="38" t="s">
        <v>34</v>
      </c>
      <c r="BL34" s="39" t="s">
        <v>161</v>
      </c>
      <c r="BM34" s="40" t="s">
        <v>41</v>
      </c>
      <c r="BN34" s="35"/>
      <c r="BO34" s="36"/>
      <c r="BP34" s="37"/>
      <c r="BQ34" s="38" t="s">
        <v>34</v>
      </c>
      <c r="BR34" s="39"/>
      <c r="BS34" s="40">
        <v>198</v>
      </c>
      <c r="BT34" s="35"/>
      <c r="BU34" s="36"/>
      <c r="BV34" s="37"/>
      <c r="BW34" s="213" t="s">
        <v>34</v>
      </c>
      <c r="BX34" s="39" t="s">
        <v>178</v>
      </c>
      <c r="BY34" s="40">
        <v>180</v>
      </c>
    </row>
    <row r="35" spans="1:77" ht="15" x14ac:dyDescent="0.25">
      <c r="A35" s="196">
        <v>43060</v>
      </c>
      <c r="B35" s="196"/>
      <c r="C35" s="196"/>
      <c r="D35" s="198">
        <v>-9</v>
      </c>
    </row>
    <row r="38" spans="1:77" ht="15.75" thickBot="1" x14ac:dyDescent="0.3">
      <c r="A38" s="59" t="s">
        <v>63</v>
      </c>
      <c r="B38" s="57"/>
      <c r="C38" s="57"/>
      <c r="D38" s="66">
        <f>D19+SUM(D22:D36)</f>
        <v>-49.75</v>
      </c>
    </row>
    <row r="39" spans="1:77" ht="15.75" thickTop="1" x14ac:dyDescent="0.25">
      <c r="A39" s="59"/>
      <c r="B39" s="57"/>
      <c r="C39" s="57"/>
      <c r="D39" s="128"/>
    </row>
    <row r="40" spans="1:77" ht="15" x14ac:dyDescent="0.25">
      <c r="A40" s="70" t="s">
        <v>110</v>
      </c>
    </row>
    <row r="41" spans="1:77" ht="15.75" thickTop="1" x14ac:dyDescent="0.25">
      <c r="A41" s="65" t="s">
        <v>176</v>
      </c>
      <c r="D41" s="127">
        <v>4</v>
      </c>
      <c r="E41" s="127" t="s">
        <v>179</v>
      </c>
    </row>
    <row r="44" spans="1:77" ht="15" x14ac:dyDescent="0.25">
      <c r="A44" s="119" t="s">
        <v>99</v>
      </c>
      <c r="B44" s="120"/>
      <c r="C44" s="120"/>
      <c r="D44" s="120"/>
    </row>
    <row r="45" spans="1:77" ht="15" x14ac:dyDescent="0.25">
      <c r="A45" s="100">
        <v>42997</v>
      </c>
      <c r="B45" s="100" t="s">
        <v>122</v>
      </c>
      <c r="C45" s="101"/>
      <c r="D45" s="102">
        <v>2</v>
      </c>
    </row>
  </sheetData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Y48"/>
  <sheetViews>
    <sheetView workbookViewId="0">
      <pane xSplit="5" topLeftCell="BP1" activePane="topRight" state="frozen"/>
      <selection pane="topRight" activeCell="BW21" sqref="BW21"/>
    </sheetView>
  </sheetViews>
  <sheetFormatPr baseColWidth="10" defaultRowHeight="15" x14ac:dyDescent="0.25"/>
  <cols>
    <col min="1" max="1" width="12.875" style="67" customWidth="1"/>
    <col min="2" max="2" width="7.5" style="57" customWidth="1"/>
    <col min="3" max="3" width="8.25" style="57" customWidth="1"/>
    <col min="4" max="4" width="7.5" style="57" customWidth="1"/>
    <col min="5" max="5" width="6.25" style="57" customWidth="1"/>
    <col min="6" max="10" width="11" customWidth="1"/>
    <col min="11" max="11" width="16.375" customWidth="1"/>
    <col min="12" max="16" width="11" customWidth="1"/>
    <col min="17" max="17" width="16.5" customWidth="1"/>
    <col min="18" max="22" width="11" customWidth="1"/>
    <col min="23" max="23" width="15.375" customWidth="1"/>
    <col min="24" max="24" width="11" customWidth="1"/>
    <col min="41" max="41" width="16.25" bestFit="1" customWidth="1"/>
  </cols>
  <sheetData>
    <row r="1" spans="1:77" ht="30.75" customHeight="1" thickBot="1" x14ac:dyDescent="0.3">
      <c r="A1" s="64" t="s">
        <v>60</v>
      </c>
      <c r="F1" s="1" t="s">
        <v>1</v>
      </c>
      <c r="G1" s="2" t="s">
        <v>2</v>
      </c>
      <c r="H1" s="3"/>
      <c r="I1" s="3"/>
      <c r="J1" s="4"/>
      <c r="K1" s="4" t="s">
        <v>43</v>
      </c>
      <c r="L1" s="1" t="s">
        <v>1</v>
      </c>
      <c r="M1" s="2" t="s">
        <v>3</v>
      </c>
      <c r="N1" s="3"/>
      <c r="O1" s="3"/>
      <c r="P1" s="4"/>
      <c r="Q1" s="4" t="s">
        <v>43</v>
      </c>
      <c r="R1" s="1" t="s">
        <v>1</v>
      </c>
      <c r="S1" s="2" t="s">
        <v>4</v>
      </c>
      <c r="T1" s="3"/>
      <c r="U1" s="3"/>
      <c r="V1" s="4"/>
      <c r="W1" s="4" t="s">
        <v>43</v>
      </c>
      <c r="X1" s="1" t="s">
        <v>1</v>
      </c>
      <c r="Y1" s="2" t="s">
        <v>5</v>
      </c>
      <c r="Z1" s="3"/>
      <c r="AA1" s="3"/>
      <c r="AB1" s="4"/>
      <c r="AC1" s="4"/>
      <c r="AD1" s="1" t="s">
        <v>1</v>
      </c>
      <c r="AE1" s="2" t="s">
        <v>6</v>
      </c>
      <c r="AF1" s="3"/>
      <c r="AG1" s="3"/>
      <c r="AH1" s="4"/>
      <c r="AI1" s="4"/>
      <c r="AJ1" s="1" t="s">
        <v>1</v>
      </c>
      <c r="AK1" s="2" t="s">
        <v>65</v>
      </c>
      <c r="AL1" s="3"/>
      <c r="AM1" s="3"/>
      <c r="AN1" s="4"/>
      <c r="AO1" s="4"/>
      <c r="AP1" s="76" t="s">
        <v>60</v>
      </c>
      <c r="AQ1" s="77"/>
      <c r="AR1" s="78"/>
      <c r="AS1" s="79"/>
      <c r="AT1" s="77"/>
      <c r="AU1" s="80" t="s">
        <v>77</v>
      </c>
      <c r="AV1" s="76" t="s">
        <v>60</v>
      </c>
      <c r="AW1" s="77"/>
      <c r="AX1" s="78"/>
      <c r="AY1" s="79"/>
      <c r="AZ1" s="77"/>
      <c r="BA1" s="80" t="s">
        <v>129</v>
      </c>
      <c r="BB1" s="1" t="s">
        <v>1</v>
      </c>
      <c r="BC1" s="2" t="s">
        <v>134</v>
      </c>
      <c r="BD1" s="3"/>
      <c r="BE1" s="3"/>
      <c r="BF1" s="4"/>
      <c r="BG1" s="4"/>
      <c r="BH1" s="1" t="s">
        <v>1</v>
      </c>
      <c r="BI1" s="2" t="s">
        <v>131</v>
      </c>
      <c r="BJ1" s="3"/>
      <c r="BK1" s="3"/>
      <c r="BL1" s="4"/>
      <c r="BM1" s="4"/>
      <c r="BN1" s="1" t="s">
        <v>1</v>
      </c>
      <c r="BO1" s="2" t="s">
        <v>146</v>
      </c>
      <c r="BP1" s="3"/>
      <c r="BQ1" s="3"/>
      <c r="BR1" s="4"/>
      <c r="BS1" s="4"/>
      <c r="BT1" s="1" t="s">
        <v>1</v>
      </c>
      <c r="BU1" s="2" t="s">
        <v>162</v>
      </c>
      <c r="BV1" s="3"/>
      <c r="BW1" s="3"/>
      <c r="BX1" s="4"/>
      <c r="BY1" s="4"/>
    </row>
    <row r="2" spans="1:77" ht="15.75" thickBot="1" x14ac:dyDescent="0.3">
      <c r="A2" s="207">
        <v>2017</v>
      </c>
      <c r="B2" s="89" t="s">
        <v>7</v>
      </c>
      <c r="C2" s="90" t="s">
        <v>8</v>
      </c>
      <c r="D2" s="91" t="s">
        <v>44</v>
      </c>
      <c r="F2" s="10" t="s">
        <v>10</v>
      </c>
      <c r="G2" s="11" t="s">
        <v>11</v>
      </c>
      <c r="H2" s="12" t="s">
        <v>12</v>
      </c>
      <c r="I2" s="13" t="s">
        <v>13</v>
      </c>
      <c r="J2" s="14" t="s">
        <v>14</v>
      </c>
      <c r="K2" s="15" t="s">
        <v>15</v>
      </c>
      <c r="L2" s="10" t="s">
        <v>10</v>
      </c>
      <c r="M2" s="11" t="s">
        <v>11</v>
      </c>
      <c r="N2" s="12" t="s">
        <v>12</v>
      </c>
      <c r="O2" s="13" t="s">
        <v>13</v>
      </c>
      <c r="P2" s="14" t="s">
        <v>14</v>
      </c>
      <c r="Q2" s="15" t="s">
        <v>15</v>
      </c>
      <c r="R2" s="10" t="s">
        <v>10</v>
      </c>
      <c r="S2" s="11" t="s">
        <v>11</v>
      </c>
      <c r="T2" s="12" t="s">
        <v>12</v>
      </c>
      <c r="U2" s="13" t="s">
        <v>13</v>
      </c>
      <c r="V2" s="14" t="s">
        <v>14</v>
      </c>
      <c r="W2" s="15" t="s">
        <v>15</v>
      </c>
      <c r="X2" s="10" t="s">
        <v>10</v>
      </c>
      <c r="Y2" s="11" t="s">
        <v>11</v>
      </c>
      <c r="Z2" s="12" t="s">
        <v>12</v>
      </c>
      <c r="AA2" s="13" t="s">
        <v>13</v>
      </c>
      <c r="AB2" s="14" t="s">
        <v>14</v>
      </c>
      <c r="AC2" s="15" t="s">
        <v>15</v>
      </c>
      <c r="AD2" s="10" t="s">
        <v>10</v>
      </c>
      <c r="AE2" s="11" t="s">
        <v>11</v>
      </c>
      <c r="AF2" s="12" t="s">
        <v>12</v>
      </c>
      <c r="AG2" s="13" t="s">
        <v>13</v>
      </c>
      <c r="AH2" s="14" t="s">
        <v>14</v>
      </c>
      <c r="AI2" s="15" t="s">
        <v>15</v>
      </c>
      <c r="AJ2" s="10" t="s">
        <v>10</v>
      </c>
      <c r="AK2" s="11" t="s">
        <v>11</v>
      </c>
      <c r="AL2" s="12" t="s">
        <v>12</v>
      </c>
      <c r="AM2" s="13" t="s">
        <v>13</v>
      </c>
      <c r="AN2" s="14" t="s">
        <v>14</v>
      </c>
      <c r="AO2" s="15" t="s">
        <v>15</v>
      </c>
      <c r="AP2" s="10" t="s">
        <v>10</v>
      </c>
      <c r="AQ2" s="11" t="s">
        <v>11</v>
      </c>
      <c r="AR2" s="12" t="s">
        <v>12</v>
      </c>
      <c r="AS2" s="13" t="s">
        <v>13</v>
      </c>
      <c r="AT2" s="14" t="s">
        <v>14</v>
      </c>
      <c r="AU2" s="15" t="s">
        <v>15</v>
      </c>
      <c r="AV2" s="10" t="s">
        <v>10</v>
      </c>
      <c r="AW2" s="11" t="s">
        <v>11</v>
      </c>
      <c r="AX2" s="12" t="s">
        <v>12</v>
      </c>
      <c r="AY2" s="13" t="s">
        <v>13</v>
      </c>
      <c r="AZ2" s="14" t="s">
        <v>14</v>
      </c>
      <c r="BA2" s="15" t="s">
        <v>15</v>
      </c>
      <c r="BB2" s="10" t="s">
        <v>10</v>
      </c>
      <c r="BC2" s="11" t="s">
        <v>11</v>
      </c>
      <c r="BD2" s="12" t="s">
        <v>12</v>
      </c>
      <c r="BE2" s="13" t="s">
        <v>13</v>
      </c>
      <c r="BF2" s="14" t="s">
        <v>14</v>
      </c>
      <c r="BG2" s="15" t="s">
        <v>15</v>
      </c>
      <c r="BH2" s="10" t="s">
        <v>10</v>
      </c>
      <c r="BI2" s="11" t="s">
        <v>11</v>
      </c>
      <c r="BJ2" s="12" t="s">
        <v>12</v>
      </c>
      <c r="BK2" s="13" t="s">
        <v>13</v>
      </c>
      <c r="BL2" s="14" t="s">
        <v>14</v>
      </c>
      <c r="BM2" s="15" t="s">
        <v>15</v>
      </c>
      <c r="BN2" s="10" t="s">
        <v>10</v>
      </c>
      <c r="BO2" s="11" t="s">
        <v>11</v>
      </c>
      <c r="BP2" s="12" t="s">
        <v>12</v>
      </c>
      <c r="BQ2" s="13" t="s">
        <v>13</v>
      </c>
      <c r="BR2" s="14" t="s">
        <v>14</v>
      </c>
      <c r="BS2" s="15" t="s">
        <v>15</v>
      </c>
      <c r="BT2" s="10" t="s">
        <v>10</v>
      </c>
      <c r="BU2" s="11" t="s">
        <v>11</v>
      </c>
      <c r="BV2" s="12" t="s">
        <v>12</v>
      </c>
      <c r="BW2" s="13" t="s">
        <v>13</v>
      </c>
      <c r="BX2" s="14" t="s">
        <v>14</v>
      </c>
      <c r="BY2" s="15" t="s">
        <v>15</v>
      </c>
    </row>
    <row r="3" spans="1:77" x14ac:dyDescent="0.25">
      <c r="A3" s="92"/>
      <c r="B3" s="93"/>
      <c r="C3" s="93"/>
      <c r="D3" s="93"/>
      <c r="F3" s="17">
        <v>42736</v>
      </c>
      <c r="G3" s="18"/>
      <c r="H3" s="18"/>
      <c r="I3" s="18"/>
      <c r="J3" s="18"/>
      <c r="K3" s="18"/>
      <c r="L3" s="17">
        <v>42767</v>
      </c>
      <c r="M3" s="19">
        <v>0.3125</v>
      </c>
      <c r="N3" s="19">
        <v>0.75</v>
      </c>
      <c r="O3" s="19">
        <v>4.1666666666666664E-2</v>
      </c>
      <c r="P3" s="20">
        <f>N3-M3-O3</f>
        <v>0.39583333333333331</v>
      </c>
      <c r="Q3" s="34"/>
      <c r="R3" s="17">
        <v>42795</v>
      </c>
      <c r="S3" s="19"/>
      <c r="T3" s="19"/>
      <c r="U3" s="19"/>
      <c r="V3" s="20"/>
      <c r="W3" s="21"/>
      <c r="X3" s="17">
        <v>42826</v>
      </c>
      <c r="Y3" s="18" t="s">
        <v>17</v>
      </c>
      <c r="Z3" s="18"/>
      <c r="AA3" s="18"/>
      <c r="AB3" s="18"/>
      <c r="AC3" s="18"/>
      <c r="AD3" s="17">
        <v>42856</v>
      </c>
      <c r="AE3" s="19">
        <v>0.25</v>
      </c>
      <c r="AF3" s="19">
        <v>0.6875</v>
      </c>
      <c r="AG3" s="19">
        <v>4.1666666666666664E-2</v>
      </c>
      <c r="AH3" s="20"/>
      <c r="AI3" s="21" t="s">
        <v>45</v>
      </c>
      <c r="AJ3" s="51">
        <v>42887</v>
      </c>
      <c r="AK3" s="41">
        <v>0.29166666666666669</v>
      </c>
      <c r="AL3" s="19">
        <v>0.72916666666666674</v>
      </c>
      <c r="AM3" s="19">
        <v>4.1666666666666664E-2</v>
      </c>
      <c r="AN3" s="20">
        <f t="shared" ref="AN3" si="0">AL3-AK3-AM3</f>
        <v>0.39583333333333337</v>
      </c>
      <c r="AO3" s="21"/>
      <c r="AP3" s="51">
        <v>42917</v>
      </c>
      <c r="AQ3" s="18" t="s">
        <v>17</v>
      </c>
      <c r="AR3" s="18"/>
      <c r="AS3" s="18"/>
      <c r="AT3" s="18"/>
      <c r="AU3" s="18"/>
      <c r="AV3" s="51">
        <v>42948</v>
      </c>
      <c r="AW3" s="19">
        <v>0.3125</v>
      </c>
      <c r="AX3" s="19">
        <v>0.72916666666666674</v>
      </c>
      <c r="AY3" s="19">
        <v>4.1666666666666664E-2</v>
      </c>
      <c r="AZ3" s="20">
        <f t="shared" ref="AZ3" si="1">AX3-AW3-AY3</f>
        <v>0.37500000000000006</v>
      </c>
      <c r="BA3" s="21"/>
      <c r="BB3" s="51">
        <v>42979</v>
      </c>
      <c r="BC3" s="19"/>
      <c r="BD3" s="19"/>
      <c r="BE3" s="19"/>
      <c r="BF3" s="20"/>
      <c r="BG3" s="21"/>
      <c r="BH3" s="51">
        <v>43009</v>
      </c>
      <c r="BI3" s="107"/>
      <c r="BJ3" s="107"/>
      <c r="BK3" s="107"/>
      <c r="BL3" s="108"/>
      <c r="BM3" s="109"/>
      <c r="BN3" s="51">
        <v>43040</v>
      </c>
      <c r="BO3" s="19">
        <v>0.3125</v>
      </c>
      <c r="BP3" s="19">
        <v>0.72916666666666663</v>
      </c>
      <c r="BQ3" s="19">
        <v>4.1666666666666664E-2</v>
      </c>
      <c r="BR3" s="20">
        <f t="shared" ref="BR3:BR4" si="2">BP3-BO3-BQ3</f>
        <v>0.37499999999999994</v>
      </c>
      <c r="BS3" s="21"/>
      <c r="BT3" s="51">
        <v>43070</v>
      </c>
      <c r="BU3" s="19"/>
      <c r="BV3" s="19"/>
      <c r="BW3" s="19"/>
      <c r="BX3" s="20"/>
      <c r="BY3" s="21"/>
    </row>
    <row r="4" spans="1:77" x14ac:dyDescent="0.25">
      <c r="A4" s="92" t="s">
        <v>120</v>
      </c>
      <c r="B4" s="93"/>
      <c r="C4" s="93"/>
      <c r="D4" s="93"/>
      <c r="F4" s="17">
        <v>42737</v>
      </c>
      <c r="G4" s="19"/>
      <c r="H4" s="19"/>
      <c r="I4" s="19"/>
      <c r="J4" s="20">
        <f>H4-G4-I4</f>
        <v>0</v>
      </c>
      <c r="K4" s="21"/>
      <c r="L4" s="17">
        <v>42768</v>
      </c>
      <c r="M4" s="19"/>
      <c r="N4" s="19"/>
      <c r="O4" s="19"/>
      <c r="P4" s="20"/>
      <c r="Q4" s="21"/>
      <c r="R4" s="17">
        <v>42796</v>
      </c>
      <c r="S4" s="19"/>
      <c r="T4" s="19"/>
      <c r="U4" s="19"/>
      <c r="V4" s="20"/>
      <c r="W4" s="21"/>
      <c r="X4" s="17">
        <v>42827</v>
      </c>
      <c r="Y4" s="18" t="s">
        <v>17</v>
      </c>
      <c r="Z4" s="18"/>
      <c r="AA4" s="18"/>
      <c r="AB4" s="18"/>
      <c r="AC4" s="18"/>
      <c r="AD4" s="17">
        <v>42857</v>
      </c>
      <c r="AE4" s="19">
        <v>0.3125</v>
      </c>
      <c r="AF4" s="19">
        <v>0.72916666666666674</v>
      </c>
      <c r="AG4" s="19">
        <v>4.1666666666666664E-2</v>
      </c>
      <c r="AH4" s="20"/>
      <c r="AI4" s="21" t="s">
        <v>45</v>
      </c>
      <c r="AJ4" s="51">
        <v>42888</v>
      </c>
      <c r="AK4" s="18"/>
      <c r="AL4" s="18"/>
      <c r="AM4" s="18"/>
      <c r="AN4" s="18"/>
      <c r="AO4" s="18"/>
      <c r="AP4" s="51">
        <v>42918</v>
      </c>
      <c r="AQ4" s="18" t="s">
        <v>17</v>
      </c>
      <c r="AR4" s="18"/>
      <c r="AS4" s="18"/>
      <c r="AT4" s="18"/>
      <c r="AU4" s="18"/>
      <c r="AV4" s="51">
        <v>42949</v>
      </c>
      <c r="AW4" s="19">
        <v>0.3125</v>
      </c>
      <c r="AX4" s="19">
        <v>0.72916666666666674</v>
      </c>
      <c r="AY4" s="19">
        <v>4.1666666666666664E-2</v>
      </c>
      <c r="AZ4" s="20">
        <f t="shared" ref="AZ4:AZ33" si="3">AX4-AW4-AY4</f>
        <v>0.37500000000000006</v>
      </c>
      <c r="BA4" s="21"/>
      <c r="BB4" s="51">
        <v>42980</v>
      </c>
      <c r="BC4" s="107"/>
      <c r="BD4" s="107"/>
      <c r="BE4" s="107"/>
      <c r="BF4" s="108"/>
      <c r="BG4" s="109"/>
      <c r="BH4" s="51">
        <v>43010</v>
      </c>
      <c r="BI4" s="19"/>
      <c r="BJ4" s="19"/>
      <c r="BK4" s="19"/>
      <c r="BL4" s="20"/>
      <c r="BM4" s="21"/>
      <c r="BN4" s="51">
        <v>43041</v>
      </c>
      <c r="BO4" s="19">
        <v>0.3125</v>
      </c>
      <c r="BP4" s="19">
        <v>0.72916666666666663</v>
      </c>
      <c r="BQ4" s="19">
        <v>4.1666666666666664E-2</v>
      </c>
      <c r="BR4" s="20">
        <f t="shared" si="2"/>
        <v>0.37499999999999994</v>
      </c>
      <c r="BS4" s="21"/>
      <c r="BT4" s="51">
        <v>43071</v>
      </c>
      <c r="BU4" s="107"/>
      <c r="BV4" s="107"/>
      <c r="BW4" s="107"/>
      <c r="BX4" s="108"/>
      <c r="BY4" s="109"/>
    </row>
    <row r="5" spans="1:77" ht="15.75" thickBot="1" x14ac:dyDescent="0.3">
      <c r="A5" s="92"/>
      <c r="B5" s="93"/>
      <c r="C5" s="93"/>
      <c r="D5" s="93"/>
      <c r="F5" s="17">
        <v>42738</v>
      </c>
      <c r="G5" s="19"/>
      <c r="H5" s="19"/>
      <c r="I5" s="19"/>
      <c r="J5" s="20">
        <f>H5-G5-I5</f>
        <v>0</v>
      </c>
      <c r="K5" s="21"/>
      <c r="L5" s="17">
        <v>42769</v>
      </c>
      <c r="M5" s="19"/>
      <c r="N5" s="19"/>
      <c r="O5" s="19"/>
      <c r="P5" s="20"/>
      <c r="Q5" s="21"/>
      <c r="R5" s="17">
        <v>42797</v>
      </c>
      <c r="S5" s="19"/>
      <c r="T5" s="19"/>
      <c r="U5" s="19"/>
      <c r="V5" s="20"/>
      <c r="W5" s="21"/>
      <c r="X5" s="17">
        <v>42828</v>
      </c>
      <c r="Y5" s="19"/>
      <c r="Z5" s="19"/>
      <c r="AA5" s="19"/>
      <c r="AB5" s="20"/>
      <c r="AC5" s="21"/>
      <c r="AD5" s="17">
        <v>42858</v>
      </c>
      <c r="AE5" s="19">
        <v>0.3125</v>
      </c>
      <c r="AF5" s="19">
        <v>0.72916666666666674</v>
      </c>
      <c r="AG5" s="19">
        <v>4.1666666666666664E-2</v>
      </c>
      <c r="AH5" s="20"/>
      <c r="AI5" s="21" t="s">
        <v>45</v>
      </c>
      <c r="AJ5" s="51">
        <v>42889</v>
      </c>
      <c r="AK5" s="18" t="s">
        <v>17</v>
      </c>
      <c r="AL5" s="18"/>
      <c r="AM5" s="18"/>
      <c r="AN5" s="18"/>
      <c r="AO5" s="18"/>
      <c r="AP5" s="51">
        <v>42919</v>
      </c>
      <c r="AQ5" s="18" t="s">
        <v>17</v>
      </c>
      <c r="AR5" s="18"/>
      <c r="AS5" s="18"/>
      <c r="AT5" s="18"/>
      <c r="AU5" s="18"/>
      <c r="AV5" s="51">
        <v>42950</v>
      </c>
      <c r="AW5" s="19">
        <v>0.3125</v>
      </c>
      <c r="AX5" s="19">
        <v>0.72916666666666674</v>
      </c>
      <c r="AY5" s="19">
        <v>4.1666666666666664E-2</v>
      </c>
      <c r="AZ5" s="20">
        <f t="shared" si="3"/>
        <v>0.37500000000000006</v>
      </c>
      <c r="BA5" s="21"/>
      <c r="BB5" s="51">
        <v>42981</v>
      </c>
      <c r="BC5" s="107"/>
      <c r="BD5" s="107"/>
      <c r="BE5" s="107"/>
      <c r="BF5" s="108"/>
      <c r="BG5" s="109"/>
      <c r="BH5" s="51">
        <v>43011</v>
      </c>
      <c r="BI5" s="19">
        <v>0.3125</v>
      </c>
      <c r="BJ5" s="19">
        <v>0.72916666666666663</v>
      </c>
      <c r="BK5" s="19">
        <v>4.1666666666666664E-2</v>
      </c>
      <c r="BL5" s="20">
        <f t="shared" ref="BL5:BL7" si="4">BJ5-BI5-BK5</f>
        <v>0.37499999999999994</v>
      </c>
      <c r="BM5" s="21"/>
      <c r="BN5" s="51">
        <v>43042</v>
      </c>
      <c r="BO5" s="19"/>
      <c r="BP5" s="19"/>
      <c r="BQ5" s="19"/>
      <c r="BR5" s="20"/>
      <c r="BS5" s="21"/>
      <c r="BT5" s="51">
        <v>43072</v>
      </c>
      <c r="BU5" s="107"/>
      <c r="BV5" s="107"/>
      <c r="BW5" s="107"/>
      <c r="BX5" s="108"/>
      <c r="BY5" s="109"/>
    </row>
    <row r="6" spans="1:77" x14ac:dyDescent="0.25">
      <c r="A6" s="94" t="s">
        <v>20</v>
      </c>
      <c r="B6" s="121">
        <v>87</v>
      </c>
      <c r="C6" s="122">
        <v>87</v>
      </c>
      <c r="D6" s="122">
        <f t="shared" ref="D6:D17" si="5">C6-B6</f>
        <v>0</v>
      </c>
      <c r="F6" s="17">
        <v>42739</v>
      </c>
      <c r="G6" s="19"/>
      <c r="H6" s="19"/>
      <c r="I6" s="19"/>
      <c r="J6" s="20">
        <f>H6-G6-I6</f>
        <v>0</v>
      </c>
      <c r="K6" s="21"/>
      <c r="L6" s="17">
        <v>42770</v>
      </c>
      <c r="M6" s="18"/>
      <c r="N6" s="18"/>
      <c r="O6" s="18"/>
      <c r="P6" s="29"/>
      <c r="Q6" s="21"/>
      <c r="R6" s="17">
        <v>42798</v>
      </c>
      <c r="S6" s="18"/>
      <c r="T6" s="18"/>
      <c r="U6" s="18"/>
      <c r="V6" s="18"/>
      <c r="W6" s="18"/>
      <c r="X6" s="17">
        <v>42829</v>
      </c>
      <c r="Y6" s="19"/>
      <c r="Z6" s="19"/>
      <c r="AA6" s="19"/>
      <c r="AB6" s="20"/>
      <c r="AC6" s="21"/>
      <c r="AD6" s="17">
        <v>42859</v>
      </c>
      <c r="AE6" s="19">
        <v>0.3125</v>
      </c>
      <c r="AF6" s="19">
        <v>0.72916666666666674</v>
      </c>
      <c r="AG6" s="19">
        <v>4.1666666666666664E-2</v>
      </c>
      <c r="AH6" s="20"/>
      <c r="AI6" s="21" t="s">
        <v>45</v>
      </c>
      <c r="AJ6" s="51">
        <v>42890</v>
      </c>
      <c r="AK6" s="18" t="s">
        <v>17</v>
      </c>
      <c r="AL6" s="18"/>
      <c r="AM6" s="18"/>
      <c r="AN6" s="18"/>
      <c r="AO6" s="18"/>
      <c r="AP6" s="51">
        <v>42920</v>
      </c>
      <c r="AQ6" s="19">
        <v>0.3125</v>
      </c>
      <c r="AR6" s="19">
        <v>0.72916666666666674</v>
      </c>
      <c r="AS6" s="19">
        <v>4.1666666666666664E-2</v>
      </c>
      <c r="AT6" s="20">
        <f t="shared" ref="AT6:AT8" si="6">AR6-AQ6-AS6</f>
        <v>0.37500000000000006</v>
      </c>
      <c r="AU6" s="21"/>
      <c r="AV6" s="51">
        <v>42951</v>
      </c>
      <c r="AW6" s="18" t="s">
        <v>17</v>
      </c>
      <c r="AX6" s="18"/>
      <c r="AY6" s="18"/>
      <c r="AZ6" s="18"/>
      <c r="BA6" s="18"/>
      <c r="BB6" s="51">
        <v>42982</v>
      </c>
      <c r="BC6" s="19"/>
      <c r="BD6" s="19"/>
      <c r="BE6" s="19"/>
      <c r="BF6" s="20"/>
      <c r="BG6" s="21"/>
      <c r="BH6" s="75">
        <v>43012</v>
      </c>
      <c r="BI6" s="52">
        <v>0.3125</v>
      </c>
      <c r="BJ6" s="52">
        <v>0.72916666666666663</v>
      </c>
      <c r="BK6" s="52">
        <v>4.1666666666666664E-2</v>
      </c>
      <c r="BL6" s="53">
        <f t="shared" si="4"/>
        <v>0.37499999999999994</v>
      </c>
      <c r="BM6" s="99" t="s">
        <v>159</v>
      </c>
      <c r="BN6" s="51">
        <v>43043</v>
      </c>
      <c r="BO6" s="107"/>
      <c r="BP6" s="107"/>
      <c r="BQ6" s="107"/>
      <c r="BR6" s="108"/>
      <c r="BS6" s="109"/>
      <c r="BT6" s="51">
        <v>43073</v>
      </c>
      <c r="BU6" s="19"/>
      <c r="BV6" s="19"/>
      <c r="BW6" s="19"/>
      <c r="BX6" s="20"/>
      <c r="BY6" s="21"/>
    </row>
    <row r="7" spans="1:77" x14ac:dyDescent="0.25">
      <c r="A7" s="97" t="s">
        <v>21</v>
      </c>
      <c r="B7" s="121">
        <v>19.5</v>
      </c>
      <c r="C7" s="122">
        <v>19.5</v>
      </c>
      <c r="D7" s="122">
        <f t="shared" si="5"/>
        <v>0</v>
      </c>
      <c r="F7" s="17">
        <v>42740</v>
      </c>
      <c r="G7" s="19"/>
      <c r="H7" s="19"/>
      <c r="I7" s="19"/>
      <c r="J7" s="20">
        <f>H7-G7-I7</f>
        <v>0</v>
      </c>
      <c r="K7" s="21"/>
      <c r="L7" s="17">
        <v>42771</v>
      </c>
      <c r="M7" s="18"/>
      <c r="N7" s="18"/>
      <c r="O7" s="18"/>
      <c r="P7" s="29"/>
      <c r="Q7" s="21"/>
      <c r="R7" s="17">
        <v>42799</v>
      </c>
      <c r="S7" s="18"/>
      <c r="T7" s="18"/>
      <c r="U7" s="18"/>
      <c r="V7" s="18"/>
      <c r="W7" s="18"/>
      <c r="X7" s="17">
        <v>42830</v>
      </c>
      <c r="Y7" s="19"/>
      <c r="Z7" s="19"/>
      <c r="AA7" s="19"/>
      <c r="AB7" s="20"/>
      <c r="AC7" s="21"/>
      <c r="AD7" s="17">
        <v>42860</v>
      </c>
      <c r="AE7" s="19">
        <v>0.3125</v>
      </c>
      <c r="AF7" s="19">
        <v>0.66666666666666663</v>
      </c>
      <c r="AG7" s="19">
        <v>4.1666666666666664E-2</v>
      </c>
      <c r="AH7" s="20"/>
      <c r="AI7" s="21" t="s">
        <v>45</v>
      </c>
      <c r="AJ7" s="51">
        <v>42891</v>
      </c>
      <c r="AK7" s="18"/>
      <c r="AL7" s="18"/>
      <c r="AM7" s="18"/>
      <c r="AN7" s="18"/>
      <c r="AO7" s="18"/>
      <c r="AP7" s="51">
        <v>42921</v>
      </c>
      <c r="AQ7" s="19">
        <v>0.3125</v>
      </c>
      <c r="AR7" s="19">
        <v>0.72916666666666674</v>
      </c>
      <c r="AS7" s="19">
        <v>4.1666666666666664E-2</v>
      </c>
      <c r="AT7" s="20">
        <f t="shared" si="6"/>
        <v>0.37500000000000006</v>
      </c>
      <c r="AU7" s="21"/>
      <c r="AV7" s="51">
        <v>42952</v>
      </c>
      <c r="AW7" s="18" t="s">
        <v>17</v>
      </c>
      <c r="AX7" s="18"/>
      <c r="AY7" s="18"/>
      <c r="AZ7" s="18"/>
      <c r="BA7" s="18"/>
      <c r="BB7" s="51">
        <v>42983</v>
      </c>
      <c r="BC7" s="19">
        <v>0.3125</v>
      </c>
      <c r="BD7" s="19">
        <v>0.72916666666666663</v>
      </c>
      <c r="BE7" s="19">
        <v>4.1666666666666664E-2</v>
      </c>
      <c r="BF7" s="20">
        <f t="shared" ref="BF7" si="7">BD7-BC7-BE7</f>
        <v>0.37499999999999994</v>
      </c>
      <c r="BG7" s="21"/>
      <c r="BH7" s="51">
        <v>43013</v>
      </c>
      <c r="BI7" s="19">
        <v>0.3125</v>
      </c>
      <c r="BJ7" s="19">
        <v>0.72916666666666663</v>
      </c>
      <c r="BK7" s="19">
        <v>4.1666666666666664E-2</v>
      </c>
      <c r="BL7" s="20">
        <f t="shared" si="4"/>
        <v>0.37499999999999994</v>
      </c>
      <c r="BM7" s="21"/>
      <c r="BN7" s="51">
        <v>43044</v>
      </c>
      <c r="BO7" s="107"/>
      <c r="BP7" s="107"/>
      <c r="BQ7" s="107"/>
      <c r="BR7" s="108"/>
      <c r="BS7" s="109"/>
      <c r="BT7" s="51">
        <v>43074</v>
      </c>
      <c r="BU7" s="19">
        <v>0.3125</v>
      </c>
      <c r="BV7" s="41">
        <v>0.83333333333333337</v>
      </c>
      <c r="BW7" s="19">
        <v>4.1666666666666664E-2</v>
      </c>
      <c r="BX7" s="20">
        <f t="shared" ref="BX7:BX9" si="8">BV7-BU7-BW7</f>
        <v>0.47916666666666669</v>
      </c>
      <c r="BY7" s="21"/>
    </row>
    <row r="8" spans="1:77" x14ac:dyDescent="0.25">
      <c r="A8" s="97" t="s">
        <v>22</v>
      </c>
      <c r="B8" s="121">
        <v>61.5</v>
      </c>
      <c r="C8" s="122">
        <v>61.5</v>
      </c>
      <c r="D8" s="122">
        <f t="shared" si="5"/>
        <v>0</v>
      </c>
      <c r="F8" s="17">
        <v>42741</v>
      </c>
      <c r="G8" s="19"/>
      <c r="H8" s="19"/>
      <c r="I8" s="19"/>
      <c r="J8" s="20">
        <f>H8-G8-I8</f>
        <v>0</v>
      </c>
      <c r="K8" s="21"/>
      <c r="L8" s="17">
        <v>42772</v>
      </c>
      <c r="M8" s="19"/>
      <c r="N8" s="19"/>
      <c r="O8" s="19"/>
      <c r="P8" s="20"/>
      <c r="Q8" s="21"/>
      <c r="R8" s="17">
        <v>42800</v>
      </c>
      <c r="S8" s="19"/>
      <c r="T8" s="19"/>
      <c r="U8" s="19"/>
      <c r="V8" s="20"/>
      <c r="W8" s="21"/>
      <c r="X8" s="17">
        <v>42831</v>
      </c>
      <c r="Y8" s="19"/>
      <c r="Z8" s="19"/>
      <c r="AA8" s="19"/>
      <c r="AB8" s="20"/>
      <c r="AC8" s="21"/>
      <c r="AD8" s="17">
        <v>42861</v>
      </c>
      <c r="AE8" s="18" t="s">
        <v>17</v>
      </c>
      <c r="AF8" s="18"/>
      <c r="AG8" s="18"/>
      <c r="AH8" s="18"/>
      <c r="AI8" s="18"/>
      <c r="AJ8" s="75">
        <v>42892</v>
      </c>
      <c r="AK8" s="52">
        <v>0.3125</v>
      </c>
      <c r="AL8" s="52">
        <v>0.72916666666666674</v>
      </c>
      <c r="AM8" s="52">
        <v>4.1666666666666664E-2</v>
      </c>
      <c r="AN8" s="53">
        <f t="shared" ref="AN8:AN9" si="9">AL8-AK8-AM8</f>
        <v>0.37500000000000006</v>
      </c>
      <c r="AO8" s="54" t="s">
        <v>70</v>
      </c>
      <c r="AP8" s="51">
        <v>42922</v>
      </c>
      <c r="AQ8" s="19">
        <v>0.3125</v>
      </c>
      <c r="AR8" s="19">
        <v>0.72916666666666674</v>
      </c>
      <c r="AS8" s="19">
        <v>4.1666666666666664E-2</v>
      </c>
      <c r="AT8" s="20">
        <f t="shared" si="6"/>
        <v>0.37500000000000006</v>
      </c>
      <c r="AU8" s="21"/>
      <c r="AV8" s="51">
        <v>42953</v>
      </c>
      <c r="AW8" s="18" t="s">
        <v>17</v>
      </c>
      <c r="AX8" s="18"/>
      <c r="AY8" s="18"/>
      <c r="AZ8" s="18"/>
      <c r="BA8" s="18"/>
      <c r="BB8" s="51">
        <v>42984</v>
      </c>
      <c r="BC8" s="19">
        <v>0.3125</v>
      </c>
      <c r="BD8" s="41">
        <v>0.75</v>
      </c>
      <c r="BE8" s="19">
        <v>4.1666666666666664E-2</v>
      </c>
      <c r="BF8" s="20">
        <f t="shared" ref="BF8" si="10">BD8-BC8-BE8</f>
        <v>0.39583333333333331</v>
      </c>
      <c r="BG8" s="21"/>
      <c r="BH8" s="51">
        <v>43014</v>
      </c>
      <c r="BI8" s="19"/>
      <c r="BJ8" s="19"/>
      <c r="BK8" s="19"/>
      <c r="BL8" s="20"/>
      <c r="BM8" s="21"/>
      <c r="BN8" s="51">
        <v>43045</v>
      </c>
      <c r="BO8" s="19"/>
      <c r="BP8" s="19"/>
      <c r="BQ8" s="19"/>
      <c r="BR8" s="20"/>
      <c r="BS8" s="21"/>
      <c r="BT8" s="51">
        <v>43075</v>
      </c>
      <c r="BU8" s="19">
        <v>0.3125</v>
      </c>
      <c r="BV8" s="19">
        <v>0.75</v>
      </c>
      <c r="BW8" s="19">
        <v>4.1666666666666664E-2</v>
      </c>
      <c r="BX8" s="20">
        <f t="shared" si="8"/>
        <v>0.39583333333333331</v>
      </c>
      <c r="BY8" s="21"/>
    </row>
    <row r="9" spans="1:77" x14ac:dyDescent="0.25">
      <c r="A9" s="97" t="s">
        <v>23</v>
      </c>
      <c r="B9" s="121">
        <v>41.5</v>
      </c>
      <c r="C9" s="122">
        <v>41.5</v>
      </c>
      <c r="D9" s="122">
        <f t="shared" si="5"/>
        <v>0</v>
      </c>
      <c r="F9" s="17">
        <v>42742</v>
      </c>
      <c r="G9" s="18"/>
      <c r="H9" s="18"/>
      <c r="I9" s="18"/>
      <c r="J9" s="18"/>
      <c r="K9" s="18"/>
      <c r="L9" s="17">
        <v>42773</v>
      </c>
      <c r="M9" s="19"/>
      <c r="N9" s="19"/>
      <c r="O9" s="19"/>
      <c r="P9" s="20"/>
      <c r="Q9" s="34"/>
      <c r="R9" s="17">
        <v>42801</v>
      </c>
      <c r="S9" s="19">
        <v>0.29166666666666669</v>
      </c>
      <c r="T9" s="19">
        <v>0.8125</v>
      </c>
      <c r="U9" s="19">
        <v>4.1666666666666664E-2</v>
      </c>
      <c r="V9" s="20">
        <f>T9-S9-U9</f>
        <v>0.47916666666666657</v>
      </c>
      <c r="W9" s="21"/>
      <c r="X9" s="17">
        <v>42832</v>
      </c>
      <c r="Y9" s="19"/>
      <c r="Z9" s="19"/>
      <c r="AA9" s="19"/>
      <c r="AB9" s="20"/>
      <c r="AC9" s="21"/>
      <c r="AD9" s="17">
        <v>42862</v>
      </c>
      <c r="AE9" s="18" t="s">
        <v>17</v>
      </c>
      <c r="AF9" s="18"/>
      <c r="AG9" s="18"/>
      <c r="AH9" s="18"/>
      <c r="AI9" s="18"/>
      <c r="AJ9" s="75">
        <v>42893</v>
      </c>
      <c r="AK9" s="52">
        <v>0.3125</v>
      </c>
      <c r="AL9" s="52">
        <v>0.72916666666666674</v>
      </c>
      <c r="AM9" s="52">
        <v>4.1666666666666664E-2</v>
      </c>
      <c r="AN9" s="53">
        <f t="shared" si="9"/>
        <v>0.37500000000000006</v>
      </c>
      <c r="AO9" s="54" t="s">
        <v>70</v>
      </c>
      <c r="AP9" s="51">
        <v>42923</v>
      </c>
      <c r="AQ9" s="18" t="s">
        <v>17</v>
      </c>
      <c r="AR9" s="18"/>
      <c r="AS9" s="18"/>
      <c r="AT9" s="18"/>
      <c r="AU9" s="18"/>
      <c r="AV9" s="51">
        <v>42954</v>
      </c>
      <c r="AW9" s="81">
        <v>0.3125</v>
      </c>
      <c r="AX9" s="81">
        <v>0.72916666666666674</v>
      </c>
      <c r="AY9" s="81">
        <v>4.1666666666666664E-2</v>
      </c>
      <c r="AZ9" s="118" t="s">
        <v>128</v>
      </c>
      <c r="BA9" s="83" t="s">
        <v>104</v>
      </c>
      <c r="BB9" s="51">
        <v>42985</v>
      </c>
      <c r="BC9" s="19">
        <v>0.3125</v>
      </c>
      <c r="BD9" s="41">
        <v>0.75</v>
      </c>
      <c r="BE9" s="19">
        <v>4.1666666666666664E-2</v>
      </c>
      <c r="BF9" s="20">
        <f t="shared" ref="BF9" si="11">BD9-BC9-BE9</f>
        <v>0.39583333333333331</v>
      </c>
      <c r="BG9" s="21"/>
      <c r="BH9" s="51">
        <v>43015</v>
      </c>
      <c r="BI9" s="107"/>
      <c r="BJ9" s="107"/>
      <c r="BK9" s="107"/>
      <c r="BL9" s="108"/>
      <c r="BM9" s="109"/>
      <c r="BN9" s="51">
        <v>43046</v>
      </c>
      <c r="BO9" s="19">
        <v>0.3125</v>
      </c>
      <c r="BP9" s="19">
        <v>0.72916666666666663</v>
      </c>
      <c r="BQ9" s="19">
        <v>4.1666666666666664E-2</v>
      </c>
      <c r="BR9" s="20">
        <f t="shared" ref="BR9:BR32" si="12">BP9-BO9-BQ9</f>
        <v>0.37499999999999994</v>
      </c>
      <c r="BS9" s="21"/>
      <c r="BT9" s="51">
        <v>43076</v>
      </c>
      <c r="BU9" s="19">
        <v>0.3125</v>
      </c>
      <c r="BV9" s="41">
        <v>0.75</v>
      </c>
      <c r="BW9" s="19">
        <v>4.1666666666666664E-2</v>
      </c>
      <c r="BX9" s="20">
        <f t="shared" si="8"/>
        <v>0.39583333333333331</v>
      </c>
      <c r="BY9" s="21"/>
    </row>
    <row r="10" spans="1:77" x14ac:dyDescent="0.25">
      <c r="A10" s="97" t="s">
        <v>0</v>
      </c>
      <c r="B10" s="121">
        <v>55.5</v>
      </c>
      <c r="C10" s="122">
        <v>55.5</v>
      </c>
      <c r="D10" s="122">
        <f t="shared" si="5"/>
        <v>0</v>
      </c>
      <c r="F10" s="17">
        <v>42743</v>
      </c>
      <c r="G10" s="18"/>
      <c r="H10" s="18"/>
      <c r="I10" s="18"/>
      <c r="J10" s="18"/>
      <c r="K10" s="18"/>
      <c r="L10" s="17">
        <v>42774</v>
      </c>
      <c r="M10" s="19"/>
      <c r="N10" s="19"/>
      <c r="O10" s="19"/>
      <c r="P10" s="20"/>
      <c r="Q10" s="34"/>
      <c r="R10" s="17">
        <v>42802</v>
      </c>
      <c r="S10" s="19">
        <v>0.3125</v>
      </c>
      <c r="T10" s="19">
        <v>0.60416666666666674</v>
      </c>
      <c r="U10" s="19">
        <v>4.1666666666666664E-2</v>
      </c>
      <c r="V10" s="20">
        <f>T10-S10-U10</f>
        <v>0.25000000000000006</v>
      </c>
      <c r="W10" s="21"/>
      <c r="X10" s="17">
        <v>42833</v>
      </c>
      <c r="Y10" s="18" t="s">
        <v>17</v>
      </c>
      <c r="Z10" s="18"/>
      <c r="AA10" s="18"/>
      <c r="AB10" s="18"/>
      <c r="AC10" s="18"/>
      <c r="AD10" s="17">
        <v>42863</v>
      </c>
      <c r="AE10" s="19">
        <v>0.3125</v>
      </c>
      <c r="AF10" s="19">
        <v>0.72916666666666674</v>
      </c>
      <c r="AG10" s="19">
        <v>4.1666666666666664E-2</v>
      </c>
      <c r="AH10" s="20"/>
      <c r="AI10" s="21" t="s">
        <v>45</v>
      </c>
      <c r="AJ10" s="51">
        <v>42894</v>
      </c>
      <c r="AK10" s="19">
        <v>0.3125</v>
      </c>
      <c r="AL10" s="19">
        <v>0.72916666666666674</v>
      </c>
      <c r="AM10" s="19">
        <v>4.1666666666666664E-2</v>
      </c>
      <c r="AN10" s="20">
        <f t="shared" ref="AN10" si="13">AL10-AK10-AM10</f>
        <v>0.37500000000000006</v>
      </c>
      <c r="AO10" s="21"/>
      <c r="AP10" s="51">
        <v>42924</v>
      </c>
      <c r="AQ10" s="18" t="s">
        <v>17</v>
      </c>
      <c r="AR10" s="18"/>
      <c r="AS10" s="18"/>
      <c r="AT10" s="18"/>
      <c r="AU10" s="18"/>
      <c r="AV10" s="51">
        <v>42955</v>
      </c>
      <c r="AW10" s="19">
        <v>0.3125</v>
      </c>
      <c r="AX10" s="19">
        <v>0.72916666666666674</v>
      </c>
      <c r="AY10" s="19">
        <v>4.1666666666666664E-2</v>
      </c>
      <c r="AZ10" s="20">
        <f t="shared" si="3"/>
        <v>0.37500000000000006</v>
      </c>
      <c r="BA10" s="21"/>
      <c r="BB10" s="51">
        <v>42986</v>
      </c>
      <c r="BC10" s="19"/>
      <c r="BD10" s="19"/>
      <c r="BE10" s="19"/>
      <c r="BF10" s="20"/>
      <c r="BG10" s="21"/>
      <c r="BH10" s="51">
        <v>43016</v>
      </c>
      <c r="BI10" s="107"/>
      <c r="BJ10" s="107"/>
      <c r="BK10" s="107"/>
      <c r="BL10" s="108"/>
      <c r="BM10" s="109"/>
      <c r="BN10" s="51">
        <v>43047</v>
      </c>
      <c r="BO10" s="19">
        <v>0.3125</v>
      </c>
      <c r="BP10" s="19">
        <v>0.72916666666666663</v>
      </c>
      <c r="BQ10" s="19">
        <v>4.1666666666666664E-2</v>
      </c>
      <c r="BR10" s="20">
        <f t="shared" si="12"/>
        <v>0.37499999999999994</v>
      </c>
      <c r="BS10" s="21"/>
      <c r="BT10" s="51">
        <v>43077</v>
      </c>
      <c r="BU10" s="19"/>
      <c r="BV10" s="19"/>
      <c r="BW10" s="19"/>
      <c r="BX10" s="20"/>
      <c r="BY10" s="21"/>
    </row>
    <row r="11" spans="1:77" x14ac:dyDescent="0.25">
      <c r="A11" s="97" t="s">
        <v>66</v>
      </c>
      <c r="B11" s="95">
        <v>117</v>
      </c>
      <c r="C11" s="96">
        <v>120</v>
      </c>
      <c r="D11" s="96">
        <f t="shared" si="5"/>
        <v>3</v>
      </c>
      <c r="F11" s="17">
        <v>42744</v>
      </c>
      <c r="G11" s="19">
        <v>0.25</v>
      </c>
      <c r="H11" s="19">
        <v>0.75</v>
      </c>
      <c r="I11" s="19">
        <v>4.1666666666666664E-2</v>
      </c>
      <c r="J11" s="20">
        <f>H11-G11-I11</f>
        <v>0.45833333333333331</v>
      </c>
      <c r="K11" s="21"/>
      <c r="L11" s="17">
        <v>42775</v>
      </c>
      <c r="M11" s="19"/>
      <c r="N11" s="19"/>
      <c r="O11" s="19"/>
      <c r="P11" s="20"/>
      <c r="Q11" s="21"/>
      <c r="R11" s="17">
        <v>42803</v>
      </c>
      <c r="S11" s="19"/>
      <c r="T11" s="19"/>
      <c r="U11" s="19"/>
      <c r="V11" s="20"/>
      <c r="W11" s="21"/>
      <c r="X11" s="17">
        <v>42834</v>
      </c>
      <c r="Y11" s="18" t="s">
        <v>17</v>
      </c>
      <c r="Z11" s="18"/>
      <c r="AA11" s="18"/>
      <c r="AB11" s="18"/>
      <c r="AC11" s="18"/>
      <c r="AD11" s="17">
        <v>42864</v>
      </c>
      <c r="AE11" s="19">
        <v>0.3125</v>
      </c>
      <c r="AF11" s="19">
        <v>0.72916666666666674</v>
      </c>
      <c r="AG11" s="19">
        <v>4.1666666666666664E-2</v>
      </c>
      <c r="AH11" s="20"/>
      <c r="AI11" s="21" t="s">
        <v>45</v>
      </c>
      <c r="AJ11" s="51">
        <v>42895</v>
      </c>
      <c r="AK11" s="18"/>
      <c r="AL11" s="18"/>
      <c r="AM11" s="18"/>
      <c r="AN11" s="18"/>
      <c r="AO11" s="18"/>
      <c r="AP11" s="51">
        <v>42925</v>
      </c>
      <c r="AQ11" s="18" t="s">
        <v>17</v>
      </c>
      <c r="AR11" s="18"/>
      <c r="AS11" s="18"/>
      <c r="AT11" s="18"/>
      <c r="AU11" s="18"/>
      <c r="AV11" s="51">
        <v>42956</v>
      </c>
      <c r="AW11" s="19">
        <v>0.3125</v>
      </c>
      <c r="AX11" s="19">
        <v>0.72916666666666674</v>
      </c>
      <c r="AY11" s="19">
        <v>4.1666666666666664E-2</v>
      </c>
      <c r="AZ11" s="20">
        <f t="shared" si="3"/>
        <v>0.37500000000000006</v>
      </c>
      <c r="BA11" s="21"/>
      <c r="BB11" s="51">
        <v>42987</v>
      </c>
      <c r="BC11" s="107"/>
      <c r="BD11" s="107"/>
      <c r="BE11" s="107"/>
      <c r="BF11" s="108"/>
      <c r="BG11" s="109"/>
      <c r="BH11" s="51">
        <v>43017</v>
      </c>
      <c r="BI11" s="19"/>
      <c r="BJ11" s="19"/>
      <c r="BK11" s="19"/>
      <c r="BL11" s="20"/>
      <c r="BM11" s="21"/>
      <c r="BN11" s="51">
        <v>43048</v>
      </c>
      <c r="BO11" s="19">
        <v>0.3125</v>
      </c>
      <c r="BP11" s="19">
        <v>0.72916666666666663</v>
      </c>
      <c r="BQ11" s="19">
        <v>4.1666666666666664E-2</v>
      </c>
      <c r="BR11" s="20">
        <f t="shared" si="12"/>
        <v>0.37499999999999994</v>
      </c>
      <c r="BS11" s="21"/>
      <c r="BT11" s="51">
        <v>43078</v>
      </c>
      <c r="BU11" s="107"/>
      <c r="BV11" s="107"/>
      <c r="BW11" s="107"/>
      <c r="BX11" s="108"/>
      <c r="BY11" s="109"/>
    </row>
    <row r="12" spans="1:77" x14ac:dyDescent="0.25">
      <c r="A12" s="97" t="s">
        <v>25</v>
      </c>
      <c r="B12" s="95">
        <v>108</v>
      </c>
      <c r="C12" s="96">
        <v>105</v>
      </c>
      <c r="D12" s="96">
        <f>C12-B12</f>
        <v>-3</v>
      </c>
      <c r="F12" s="17">
        <v>42745</v>
      </c>
      <c r="G12" s="19">
        <v>0.29166666666666669</v>
      </c>
      <c r="H12" s="19">
        <v>0.75</v>
      </c>
      <c r="I12" s="19">
        <v>4.1666666666666664E-2</v>
      </c>
      <c r="J12" s="20">
        <f>H12-G12-I12</f>
        <v>0.41666666666666663</v>
      </c>
      <c r="K12" s="21"/>
      <c r="L12" s="17">
        <v>42776</v>
      </c>
      <c r="M12" s="19"/>
      <c r="N12" s="19"/>
      <c r="O12" s="19"/>
      <c r="P12" s="20"/>
      <c r="Q12" s="21"/>
      <c r="R12" s="17">
        <v>42804</v>
      </c>
      <c r="S12" s="19"/>
      <c r="T12" s="19"/>
      <c r="U12" s="19"/>
      <c r="V12" s="20"/>
      <c r="W12" s="21"/>
      <c r="X12" s="17">
        <v>42835</v>
      </c>
      <c r="Y12" s="19"/>
      <c r="Z12" s="19"/>
      <c r="AA12" s="19"/>
      <c r="AB12" s="20"/>
      <c r="AC12" s="21"/>
      <c r="AD12" s="17">
        <v>42865</v>
      </c>
      <c r="AE12" s="19">
        <v>0.3125</v>
      </c>
      <c r="AF12" s="19">
        <v>0.72916666666666674</v>
      </c>
      <c r="AG12" s="19">
        <v>4.1666666666666664E-2</v>
      </c>
      <c r="AH12" s="20"/>
      <c r="AI12" s="21" t="s">
        <v>45</v>
      </c>
      <c r="AJ12" s="51">
        <v>42896</v>
      </c>
      <c r="AK12" s="18" t="s">
        <v>17</v>
      </c>
      <c r="AL12" s="18"/>
      <c r="AM12" s="18"/>
      <c r="AN12" s="18"/>
      <c r="AO12" s="18"/>
      <c r="AP12" s="84">
        <v>42926</v>
      </c>
      <c r="AQ12" s="81">
        <v>0.3125</v>
      </c>
      <c r="AR12" s="81">
        <v>0.72916666666666674</v>
      </c>
      <c r="AS12" s="81">
        <v>4.1666666666666664E-2</v>
      </c>
      <c r="AT12" s="82">
        <v>0</v>
      </c>
      <c r="AU12" s="83" t="s">
        <v>101</v>
      </c>
      <c r="AV12" s="51">
        <v>42957</v>
      </c>
      <c r="AW12" s="19">
        <v>0.3125</v>
      </c>
      <c r="AX12" s="19">
        <v>0.72916666666666674</v>
      </c>
      <c r="AY12" s="19">
        <v>4.1666666666666664E-2</v>
      </c>
      <c r="AZ12" s="20">
        <f t="shared" si="3"/>
        <v>0.37500000000000006</v>
      </c>
      <c r="BA12" s="21"/>
      <c r="BB12" s="51">
        <v>42988</v>
      </c>
      <c r="BC12" s="107"/>
      <c r="BD12" s="107"/>
      <c r="BE12" s="107"/>
      <c r="BF12" s="108"/>
      <c r="BG12" s="109"/>
      <c r="BH12" s="51">
        <v>43018</v>
      </c>
      <c r="BI12" s="19">
        <v>0.3125</v>
      </c>
      <c r="BJ12" s="41">
        <v>0.77083333333333337</v>
      </c>
      <c r="BK12" s="19">
        <v>4.1666666666666664E-2</v>
      </c>
      <c r="BL12" s="20">
        <f t="shared" ref="BL12:BL14" si="14">BJ12-BI12-BK12</f>
        <v>0.41666666666666669</v>
      </c>
      <c r="BM12" s="21"/>
      <c r="BN12" s="51">
        <v>43049</v>
      </c>
      <c r="BO12" s="19"/>
      <c r="BP12" s="19"/>
      <c r="BQ12" s="19"/>
      <c r="BR12" s="20"/>
      <c r="BS12" s="21"/>
      <c r="BT12" s="51">
        <v>43079</v>
      </c>
      <c r="BU12" s="107"/>
      <c r="BV12" s="107"/>
      <c r="BW12" s="107"/>
      <c r="BX12" s="108"/>
      <c r="BY12" s="109"/>
    </row>
    <row r="13" spans="1:77" x14ac:dyDescent="0.25">
      <c r="A13" s="97" t="s">
        <v>26</v>
      </c>
      <c r="B13" s="95">
        <v>135</v>
      </c>
      <c r="C13" s="96">
        <v>135</v>
      </c>
      <c r="D13" s="96">
        <f t="shared" si="5"/>
        <v>0</v>
      </c>
      <c r="F13" s="17">
        <v>42746</v>
      </c>
      <c r="G13" s="19"/>
      <c r="H13" s="19"/>
      <c r="I13" s="19"/>
      <c r="J13" s="20">
        <f>H13-G13-I13</f>
        <v>0</v>
      </c>
      <c r="K13" s="21"/>
      <c r="L13" s="17">
        <v>42777</v>
      </c>
      <c r="M13" s="18"/>
      <c r="N13" s="18"/>
      <c r="O13" s="18"/>
      <c r="P13" s="29"/>
      <c r="Q13" s="21"/>
      <c r="R13" s="17">
        <v>42805</v>
      </c>
      <c r="S13" s="18"/>
      <c r="T13" s="18"/>
      <c r="U13" s="18"/>
      <c r="V13" s="18"/>
      <c r="W13" s="18"/>
      <c r="X13" s="17">
        <v>42836</v>
      </c>
      <c r="Y13" s="19"/>
      <c r="Z13" s="19"/>
      <c r="AA13" s="19"/>
      <c r="AB13" s="20"/>
      <c r="AC13" s="21"/>
      <c r="AD13" s="17">
        <v>42866</v>
      </c>
      <c r="AE13" s="19">
        <v>0.3125</v>
      </c>
      <c r="AF13" s="19">
        <v>0.72916666666666674</v>
      </c>
      <c r="AG13" s="19">
        <v>4.1666666666666664E-2</v>
      </c>
      <c r="AH13" s="20"/>
      <c r="AI13" s="21" t="s">
        <v>45</v>
      </c>
      <c r="AJ13" s="51">
        <v>42897</v>
      </c>
      <c r="AK13" s="18" t="s">
        <v>17</v>
      </c>
      <c r="AL13" s="18"/>
      <c r="AM13" s="18"/>
      <c r="AN13" s="18"/>
      <c r="AO13" s="18"/>
      <c r="AP13" s="51">
        <v>42927</v>
      </c>
      <c r="AQ13" s="19">
        <v>0.3125</v>
      </c>
      <c r="AR13" s="19">
        <v>0.72916666666666674</v>
      </c>
      <c r="AS13" s="19">
        <v>4.1666666666666664E-2</v>
      </c>
      <c r="AT13" s="20">
        <f t="shared" ref="AT13:AT29" si="15">AR13-AQ13-AS13</f>
        <v>0.37500000000000006</v>
      </c>
      <c r="AU13" s="21"/>
      <c r="AV13" s="51">
        <v>42958</v>
      </c>
      <c r="AW13" s="18" t="s">
        <v>17</v>
      </c>
      <c r="AX13" s="18"/>
      <c r="AY13" s="18"/>
      <c r="AZ13" s="18"/>
      <c r="BA13" s="18"/>
      <c r="BB13" s="51">
        <v>42989</v>
      </c>
      <c r="BC13" s="19"/>
      <c r="BD13" s="19"/>
      <c r="BE13" s="19"/>
      <c r="BF13" s="20"/>
      <c r="BG13" s="21"/>
      <c r="BH13" s="51">
        <v>43019</v>
      </c>
      <c r="BI13" s="19">
        <v>0.3125</v>
      </c>
      <c r="BJ13" s="41">
        <v>0.77083333333333337</v>
      </c>
      <c r="BK13" s="19">
        <v>4.1666666666666664E-2</v>
      </c>
      <c r="BL13" s="20">
        <f t="shared" si="14"/>
        <v>0.41666666666666669</v>
      </c>
      <c r="BM13" s="21"/>
      <c r="BN13" s="51">
        <v>43050</v>
      </c>
      <c r="BO13" s="107"/>
      <c r="BP13" s="107"/>
      <c r="BQ13" s="107"/>
      <c r="BR13" s="108"/>
      <c r="BS13" s="109"/>
      <c r="BT13" s="51">
        <v>43080</v>
      </c>
      <c r="BU13" s="19"/>
      <c r="BV13" s="19"/>
      <c r="BW13" s="19"/>
      <c r="BX13" s="20"/>
      <c r="BY13" s="21"/>
    </row>
    <row r="14" spans="1:77" x14ac:dyDescent="0.25">
      <c r="A14" s="97" t="s">
        <v>27</v>
      </c>
      <c r="B14" s="95">
        <v>108</v>
      </c>
      <c r="C14" s="96">
        <v>112</v>
      </c>
      <c r="D14" s="96">
        <f t="shared" si="5"/>
        <v>4</v>
      </c>
      <c r="F14" s="17">
        <v>42747</v>
      </c>
      <c r="G14" s="19"/>
      <c r="H14" s="19"/>
      <c r="I14" s="19"/>
      <c r="J14" s="20">
        <f>H14-G14-I14</f>
        <v>0</v>
      </c>
      <c r="K14" s="21"/>
      <c r="L14" s="17">
        <v>42778</v>
      </c>
      <c r="M14" s="18"/>
      <c r="N14" s="18"/>
      <c r="O14" s="18"/>
      <c r="P14" s="29"/>
      <c r="Q14" s="21"/>
      <c r="R14" s="17">
        <v>42806</v>
      </c>
      <c r="S14" s="18"/>
      <c r="T14" s="18"/>
      <c r="U14" s="18"/>
      <c r="V14" s="18"/>
      <c r="W14" s="18"/>
      <c r="X14" s="17">
        <v>42837</v>
      </c>
      <c r="Y14" s="19"/>
      <c r="Z14" s="19"/>
      <c r="AA14" s="19"/>
      <c r="AB14" s="20"/>
      <c r="AC14" s="21"/>
      <c r="AD14" s="17">
        <v>42867</v>
      </c>
      <c r="AE14" s="19">
        <v>0.3125</v>
      </c>
      <c r="AF14" s="19">
        <v>0.66666666666666663</v>
      </c>
      <c r="AG14" s="19">
        <v>4.1666666666666664E-2</v>
      </c>
      <c r="AH14" s="20"/>
      <c r="AI14" s="21" t="s">
        <v>45</v>
      </c>
      <c r="AJ14" s="51">
        <v>42898</v>
      </c>
      <c r="AK14" s="18"/>
      <c r="AL14" s="18"/>
      <c r="AM14" s="18"/>
      <c r="AN14" s="18"/>
      <c r="AO14" s="18"/>
      <c r="AP14" s="51">
        <v>42928</v>
      </c>
      <c r="AQ14" s="19">
        <v>0.3125</v>
      </c>
      <c r="AR14" s="19">
        <v>0.72916666666666674</v>
      </c>
      <c r="AS14" s="19">
        <v>4.1666666666666664E-2</v>
      </c>
      <c r="AT14" s="20">
        <f t="shared" si="15"/>
        <v>0.37500000000000006</v>
      </c>
      <c r="AU14" s="21"/>
      <c r="AV14" s="51">
        <v>42959</v>
      </c>
      <c r="AW14" s="18" t="s">
        <v>17</v>
      </c>
      <c r="AX14" s="18"/>
      <c r="AY14" s="18"/>
      <c r="AZ14" s="18"/>
      <c r="BA14" s="18"/>
      <c r="BB14" s="51">
        <v>42990</v>
      </c>
      <c r="BC14" s="19">
        <v>0.3125</v>
      </c>
      <c r="BD14" s="41">
        <v>0.75</v>
      </c>
      <c r="BE14" s="19">
        <v>4.1666666666666664E-2</v>
      </c>
      <c r="BF14" s="20">
        <f t="shared" ref="BF14:BF16" si="16">BD14-BC14-BE14</f>
        <v>0.39583333333333331</v>
      </c>
      <c r="BG14" s="21"/>
      <c r="BH14" s="51">
        <v>43020</v>
      </c>
      <c r="BI14" s="19">
        <v>0.3125</v>
      </c>
      <c r="BJ14" s="41">
        <v>0.77083333333333337</v>
      </c>
      <c r="BK14" s="19">
        <v>4.1666666666666664E-2</v>
      </c>
      <c r="BL14" s="20">
        <f t="shared" si="14"/>
        <v>0.41666666666666669</v>
      </c>
      <c r="BM14" s="21"/>
      <c r="BN14" s="51">
        <v>43051</v>
      </c>
      <c r="BO14" s="107"/>
      <c r="BP14" s="107"/>
      <c r="BQ14" s="107"/>
      <c r="BR14" s="108"/>
      <c r="BS14" s="109"/>
      <c r="BT14" s="51">
        <v>43081</v>
      </c>
      <c r="BU14" s="19">
        <v>0.3125</v>
      </c>
      <c r="BV14" s="19">
        <v>0.72916666666666663</v>
      </c>
      <c r="BW14" s="19">
        <v>4.1666666666666664E-2</v>
      </c>
      <c r="BX14" s="20">
        <f t="shared" ref="BX14:BX16" si="17">BV14-BU14-BW14</f>
        <v>0.37499999999999994</v>
      </c>
      <c r="BY14" s="21"/>
    </row>
    <row r="15" spans="1:77" x14ac:dyDescent="0.25">
      <c r="A15" s="97" t="s">
        <v>28</v>
      </c>
      <c r="B15" s="95">
        <v>117</v>
      </c>
      <c r="C15" s="96">
        <v>122</v>
      </c>
      <c r="D15" s="96">
        <f t="shared" si="5"/>
        <v>5</v>
      </c>
      <c r="F15" s="17">
        <v>42748</v>
      </c>
      <c r="G15" s="19"/>
      <c r="H15" s="19"/>
      <c r="I15" s="19"/>
      <c r="J15" s="20">
        <f>H15-G15-I15</f>
        <v>0</v>
      </c>
      <c r="K15" s="21"/>
      <c r="L15" s="17">
        <v>42779</v>
      </c>
      <c r="M15" s="19"/>
      <c r="N15" s="19"/>
      <c r="O15" s="19"/>
      <c r="P15" s="20"/>
      <c r="Q15" s="21"/>
      <c r="R15" s="17">
        <v>42807</v>
      </c>
      <c r="S15" s="19">
        <v>0.3125</v>
      </c>
      <c r="T15" s="19">
        <v>0.6875</v>
      </c>
      <c r="U15" s="19">
        <v>4.1666666666666664E-2</v>
      </c>
      <c r="V15" s="20">
        <f>T15-S15-U15</f>
        <v>0.33333333333333331</v>
      </c>
      <c r="W15" s="21" t="s">
        <v>46</v>
      </c>
      <c r="X15" s="17">
        <v>42838</v>
      </c>
      <c r="Y15" s="19"/>
      <c r="Z15" s="19"/>
      <c r="AA15" s="19"/>
      <c r="AB15" s="20"/>
      <c r="AC15" s="21"/>
      <c r="AD15" s="17">
        <v>42868</v>
      </c>
      <c r="AE15" s="18" t="s">
        <v>17</v>
      </c>
      <c r="AF15" s="18"/>
      <c r="AG15" s="18"/>
      <c r="AH15" s="18"/>
      <c r="AI15" s="18"/>
      <c r="AJ15" s="51">
        <v>42899</v>
      </c>
      <c r="AK15" s="19">
        <v>0.3125</v>
      </c>
      <c r="AL15" s="19">
        <v>0.72916666666666674</v>
      </c>
      <c r="AM15" s="19">
        <v>4.1666666666666664E-2</v>
      </c>
      <c r="AN15" s="20">
        <f t="shared" ref="AN15:AN31" si="18">AL15-AK15-AM15</f>
        <v>0.37500000000000006</v>
      </c>
      <c r="AO15" s="21"/>
      <c r="AP15" s="51">
        <v>42929</v>
      </c>
      <c r="AQ15" s="19">
        <v>0.3125</v>
      </c>
      <c r="AR15" s="19">
        <v>0.72916666666666674</v>
      </c>
      <c r="AS15" s="19">
        <v>4.1666666666666664E-2</v>
      </c>
      <c r="AT15" s="20">
        <f t="shared" si="15"/>
        <v>0.37500000000000006</v>
      </c>
      <c r="AU15" s="21"/>
      <c r="AV15" s="51">
        <v>42960</v>
      </c>
      <c r="AW15" s="18" t="s">
        <v>17</v>
      </c>
      <c r="AX15" s="18"/>
      <c r="AY15" s="18"/>
      <c r="AZ15" s="18"/>
      <c r="BA15" s="18"/>
      <c r="BB15" s="51">
        <v>42991</v>
      </c>
      <c r="BC15" s="19">
        <v>0.3125</v>
      </c>
      <c r="BD15" s="19">
        <v>0.72916666666666663</v>
      </c>
      <c r="BE15" s="19">
        <v>4.1666666666666664E-2</v>
      </c>
      <c r="BF15" s="20">
        <f t="shared" si="16"/>
        <v>0.37499999999999994</v>
      </c>
      <c r="BG15" s="21"/>
      <c r="BH15" s="51">
        <v>43021</v>
      </c>
      <c r="BI15" s="19"/>
      <c r="BJ15" s="19"/>
      <c r="BK15" s="19"/>
      <c r="BL15" s="20"/>
      <c r="BM15" s="21"/>
      <c r="BN15" s="51">
        <v>43052</v>
      </c>
      <c r="BO15" s="19"/>
      <c r="BP15" s="19"/>
      <c r="BQ15" s="19"/>
      <c r="BR15" s="20"/>
      <c r="BS15" s="21"/>
      <c r="BT15" s="51">
        <v>43082</v>
      </c>
      <c r="BU15" s="19">
        <v>0.3125</v>
      </c>
      <c r="BV15" s="19">
        <v>0.72916666666666663</v>
      </c>
      <c r="BW15" s="19">
        <v>4.1666666666666664E-2</v>
      </c>
      <c r="BX15" s="20">
        <f t="shared" si="17"/>
        <v>0.37499999999999994</v>
      </c>
      <c r="BY15" s="206" t="s">
        <v>184</v>
      </c>
    </row>
    <row r="16" spans="1:77" x14ac:dyDescent="0.25">
      <c r="A16" s="97" t="s">
        <v>29</v>
      </c>
      <c r="B16" s="95">
        <v>126</v>
      </c>
      <c r="C16" s="96">
        <v>126.5</v>
      </c>
      <c r="D16" s="96">
        <f t="shared" si="5"/>
        <v>0.5</v>
      </c>
      <c r="F16" s="17">
        <v>42749</v>
      </c>
      <c r="G16" s="18"/>
      <c r="H16" s="18"/>
      <c r="I16" s="18"/>
      <c r="J16" s="18"/>
      <c r="K16" s="18"/>
      <c r="L16" s="17">
        <v>42780</v>
      </c>
      <c r="M16" s="19"/>
      <c r="N16" s="19"/>
      <c r="O16" s="19"/>
      <c r="P16" s="20"/>
      <c r="Q16" s="34"/>
      <c r="R16" s="17">
        <v>42808</v>
      </c>
      <c r="S16" s="19"/>
      <c r="T16" s="19"/>
      <c r="U16" s="19"/>
      <c r="V16" s="20"/>
      <c r="W16" s="21"/>
      <c r="X16" s="17">
        <v>42839</v>
      </c>
      <c r="Y16" s="28"/>
      <c r="Z16" s="28"/>
      <c r="AA16" s="28"/>
      <c r="AB16" s="29"/>
      <c r="AC16" s="30" t="s">
        <v>30</v>
      </c>
      <c r="AD16" s="17">
        <v>42869</v>
      </c>
      <c r="AE16" s="18" t="s">
        <v>17</v>
      </c>
      <c r="AF16" s="18"/>
      <c r="AG16" s="18"/>
      <c r="AH16" s="18"/>
      <c r="AI16" s="18"/>
      <c r="AJ16" s="51">
        <v>42900</v>
      </c>
      <c r="AK16" s="19">
        <v>0.3125</v>
      </c>
      <c r="AL16" s="19">
        <v>0.72916666666666674</v>
      </c>
      <c r="AM16" s="19">
        <v>4.1666666666666664E-2</v>
      </c>
      <c r="AN16" s="20">
        <f t="shared" si="18"/>
        <v>0.37500000000000006</v>
      </c>
      <c r="AO16" s="21"/>
      <c r="AP16" s="51">
        <v>42930</v>
      </c>
      <c r="AQ16" s="18" t="s">
        <v>17</v>
      </c>
      <c r="AR16" s="18"/>
      <c r="AS16" s="18"/>
      <c r="AT16" s="18"/>
      <c r="AU16" s="18"/>
      <c r="AV16" s="51">
        <v>42961</v>
      </c>
      <c r="AW16" s="18" t="s">
        <v>17</v>
      </c>
      <c r="AX16" s="18"/>
      <c r="AY16" s="18"/>
      <c r="AZ16" s="18"/>
      <c r="BA16" s="18"/>
      <c r="BB16" s="51">
        <v>42992</v>
      </c>
      <c r="BC16" s="19">
        <v>0.3125</v>
      </c>
      <c r="BD16" s="19">
        <v>0.72916666666666663</v>
      </c>
      <c r="BE16" s="19">
        <v>4.1666666666666664E-2</v>
      </c>
      <c r="BF16" s="20">
        <f t="shared" si="16"/>
        <v>0.37499999999999994</v>
      </c>
      <c r="BG16" s="21"/>
      <c r="BH16" s="51">
        <v>43022</v>
      </c>
      <c r="BI16" s="107"/>
      <c r="BJ16" s="107"/>
      <c r="BK16" s="107"/>
      <c r="BL16" s="108"/>
      <c r="BM16" s="109"/>
      <c r="BN16" s="51">
        <v>43053</v>
      </c>
      <c r="BO16" s="19">
        <v>0.3125</v>
      </c>
      <c r="BP16" s="19">
        <v>0.72916666666666663</v>
      </c>
      <c r="BQ16" s="19">
        <v>4.1666666666666664E-2</v>
      </c>
      <c r="BR16" s="20">
        <f t="shared" si="12"/>
        <v>0.37499999999999994</v>
      </c>
      <c r="BS16" s="21"/>
      <c r="BT16" s="51">
        <v>43083</v>
      </c>
      <c r="BU16" s="41">
        <v>0.27083333333333331</v>
      </c>
      <c r="BV16" s="41">
        <v>0.83333333333333337</v>
      </c>
      <c r="BW16" s="19">
        <v>4.1666666666666664E-2</v>
      </c>
      <c r="BX16" s="20">
        <f t="shared" si="17"/>
        <v>0.52083333333333337</v>
      </c>
      <c r="BY16" s="21"/>
    </row>
    <row r="17" spans="1:77" ht="15.75" thickBot="1" x14ac:dyDescent="0.3">
      <c r="A17" s="98" t="s">
        <v>31</v>
      </c>
      <c r="B17" s="95">
        <v>108</v>
      </c>
      <c r="C17" s="96">
        <v>115</v>
      </c>
      <c r="D17" s="96">
        <f t="shared" si="5"/>
        <v>7</v>
      </c>
      <c r="F17" s="17">
        <v>42750</v>
      </c>
      <c r="G17" s="18"/>
      <c r="H17" s="18"/>
      <c r="I17" s="18"/>
      <c r="J17" s="18"/>
      <c r="K17" s="18"/>
      <c r="L17" s="17">
        <v>42781</v>
      </c>
      <c r="M17" s="19"/>
      <c r="N17" s="19"/>
      <c r="O17" s="19"/>
      <c r="P17" s="20"/>
      <c r="Q17" s="34"/>
      <c r="R17" s="17">
        <v>42809</v>
      </c>
      <c r="S17" s="19"/>
      <c r="T17" s="19"/>
      <c r="U17" s="19"/>
      <c r="V17" s="20"/>
      <c r="W17" s="21"/>
      <c r="X17" s="17">
        <v>42840</v>
      </c>
      <c r="Y17" s="18" t="s">
        <v>17</v>
      </c>
      <c r="Z17" s="18"/>
      <c r="AA17" s="18"/>
      <c r="AB17" s="18"/>
      <c r="AC17" s="18"/>
      <c r="AD17" s="17">
        <v>42870</v>
      </c>
      <c r="AE17" s="19">
        <v>0.3125</v>
      </c>
      <c r="AF17" s="19">
        <v>0.72916666666666674</v>
      </c>
      <c r="AG17" s="19">
        <v>4.1666666666666664E-2</v>
      </c>
      <c r="AH17" s="20"/>
      <c r="AI17" s="21" t="s">
        <v>45</v>
      </c>
      <c r="AJ17" s="51">
        <v>42901</v>
      </c>
      <c r="AK17" s="19">
        <v>0.3125</v>
      </c>
      <c r="AL17" s="19">
        <v>0.72916666666666674</v>
      </c>
      <c r="AM17" s="19">
        <v>4.1666666666666664E-2</v>
      </c>
      <c r="AN17" s="20">
        <f t="shared" si="18"/>
        <v>0.37500000000000006</v>
      </c>
      <c r="AO17" s="21"/>
      <c r="AP17" s="51">
        <v>42931</v>
      </c>
      <c r="AQ17" s="18" t="s">
        <v>17</v>
      </c>
      <c r="AR17" s="18"/>
      <c r="AS17" s="18"/>
      <c r="AT17" s="18"/>
      <c r="AU17" s="18"/>
      <c r="AV17" s="51">
        <v>42962</v>
      </c>
      <c r="AW17" s="19">
        <v>0.3125</v>
      </c>
      <c r="AX17" s="19">
        <v>0.72916666666666674</v>
      </c>
      <c r="AY17" s="19">
        <v>4.1666666666666664E-2</v>
      </c>
      <c r="AZ17" s="20">
        <f t="shared" si="3"/>
        <v>0.37500000000000006</v>
      </c>
      <c r="BA17" s="21"/>
      <c r="BB17" s="51">
        <v>42993</v>
      </c>
      <c r="BC17" s="19"/>
      <c r="BD17" s="19"/>
      <c r="BE17" s="19"/>
      <c r="BF17" s="20"/>
      <c r="BG17" s="21"/>
      <c r="BH17" s="51">
        <v>43023</v>
      </c>
      <c r="BI17" s="107"/>
      <c r="BJ17" s="107"/>
      <c r="BK17" s="107"/>
      <c r="BL17" s="108"/>
      <c r="BM17" s="109"/>
      <c r="BN17" s="51">
        <v>43054</v>
      </c>
      <c r="BO17" s="19">
        <v>0.3125</v>
      </c>
      <c r="BP17" s="19">
        <v>0.72916666666666663</v>
      </c>
      <c r="BQ17" s="19">
        <v>4.1666666666666664E-2</v>
      </c>
      <c r="BR17" s="20">
        <f t="shared" si="12"/>
        <v>0.37499999999999994</v>
      </c>
      <c r="BS17" s="21"/>
      <c r="BT17" s="51">
        <v>43084</v>
      </c>
      <c r="BU17" s="19"/>
      <c r="BV17" s="19"/>
      <c r="BW17" s="19"/>
      <c r="BX17" s="20"/>
      <c r="BY17" s="21"/>
    </row>
    <row r="18" spans="1:77" x14ac:dyDescent="0.25">
      <c r="F18" s="17">
        <v>42751</v>
      </c>
      <c r="G18" s="19"/>
      <c r="H18" s="19"/>
      <c r="I18" s="19"/>
      <c r="J18" s="20">
        <f>H18-G18-I18</f>
        <v>0</v>
      </c>
      <c r="K18" s="21"/>
      <c r="L18" s="17">
        <v>42782</v>
      </c>
      <c r="M18" s="19"/>
      <c r="N18" s="19"/>
      <c r="O18" s="19"/>
      <c r="P18" s="20"/>
      <c r="Q18" s="21"/>
      <c r="R18" s="17">
        <v>42810</v>
      </c>
      <c r="S18" s="19"/>
      <c r="T18" s="19"/>
      <c r="U18" s="19"/>
      <c r="V18" s="20"/>
      <c r="W18" s="21"/>
      <c r="X18" s="17">
        <v>42841</v>
      </c>
      <c r="Y18" s="18" t="s">
        <v>17</v>
      </c>
      <c r="Z18" s="18"/>
      <c r="AA18" s="18"/>
      <c r="AB18" s="18"/>
      <c r="AC18" s="18"/>
      <c r="AD18" s="17">
        <v>42871</v>
      </c>
      <c r="AE18" s="19">
        <v>0.3125</v>
      </c>
      <c r="AF18" s="19">
        <v>0.72916666666666674</v>
      </c>
      <c r="AG18" s="19">
        <v>4.1666666666666664E-2</v>
      </c>
      <c r="AH18" s="20"/>
      <c r="AI18" s="21" t="s">
        <v>45</v>
      </c>
      <c r="AJ18" s="51">
        <v>42902</v>
      </c>
      <c r="AK18" s="18"/>
      <c r="AL18" s="18"/>
      <c r="AM18" s="18"/>
      <c r="AN18" s="18"/>
      <c r="AO18" s="18"/>
      <c r="AP18" s="51">
        <v>42932</v>
      </c>
      <c r="AQ18" s="18" t="s">
        <v>17</v>
      </c>
      <c r="AR18" s="18"/>
      <c r="AS18" s="18"/>
      <c r="AT18" s="18"/>
      <c r="AU18" s="18"/>
      <c r="AV18" s="51">
        <v>42963</v>
      </c>
      <c r="AW18" s="19">
        <v>0.3125</v>
      </c>
      <c r="AX18" s="19">
        <v>0.72916666666666674</v>
      </c>
      <c r="AY18" s="19">
        <v>4.1666666666666664E-2</v>
      </c>
      <c r="AZ18" s="20">
        <f t="shared" si="3"/>
        <v>0.37500000000000006</v>
      </c>
      <c r="BA18" s="21"/>
      <c r="BB18" s="51">
        <v>42994</v>
      </c>
      <c r="BC18" s="107"/>
      <c r="BD18" s="107"/>
      <c r="BE18" s="107"/>
      <c r="BF18" s="108"/>
      <c r="BG18" s="109"/>
      <c r="BH18" s="51">
        <v>43024</v>
      </c>
      <c r="BI18" s="19"/>
      <c r="BJ18" s="19"/>
      <c r="BK18" s="19"/>
      <c r="BL18" s="20"/>
      <c r="BM18" s="21"/>
      <c r="BN18" s="51">
        <v>43055</v>
      </c>
      <c r="BO18" s="19">
        <v>0.3125</v>
      </c>
      <c r="BP18" s="41">
        <v>0.66666666666666663</v>
      </c>
      <c r="BQ18" s="19">
        <v>4.1666666666666664E-2</v>
      </c>
      <c r="BR18" s="20">
        <f t="shared" si="12"/>
        <v>0.31249999999999994</v>
      </c>
      <c r="BS18" s="21"/>
      <c r="BT18" s="51">
        <v>43085</v>
      </c>
      <c r="BU18" s="107"/>
      <c r="BV18" s="107"/>
      <c r="BW18" s="107"/>
      <c r="BX18" s="108"/>
      <c r="BY18" s="109"/>
    </row>
    <row r="19" spans="1:77" x14ac:dyDescent="0.25">
      <c r="A19" s="59" t="s">
        <v>137</v>
      </c>
      <c r="D19" s="68">
        <f>SUM(D3:D17)</f>
        <v>16.5</v>
      </c>
      <c r="F19" s="17">
        <v>42752</v>
      </c>
      <c r="G19" s="19">
        <v>0.54166666666666663</v>
      </c>
      <c r="H19" s="19">
        <v>0.85416666666666663</v>
      </c>
      <c r="I19" s="19">
        <v>2.0833333333333332E-2</v>
      </c>
      <c r="J19" s="20">
        <f>H19-G19-I19</f>
        <v>0.29166666666666669</v>
      </c>
      <c r="K19" s="21"/>
      <c r="L19" s="17">
        <v>42783</v>
      </c>
      <c r="M19" s="19"/>
      <c r="N19" s="19"/>
      <c r="O19" s="19"/>
      <c r="P19" s="20"/>
      <c r="Q19" s="21"/>
      <c r="R19" s="17">
        <v>42811</v>
      </c>
      <c r="S19" s="19"/>
      <c r="T19" s="19"/>
      <c r="U19" s="19"/>
      <c r="V19" s="20"/>
      <c r="W19" s="21"/>
      <c r="X19" s="17">
        <v>42842</v>
      </c>
      <c r="Y19" s="28"/>
      <c r="Z19" s="28"/>
      <c r="AA19" s="28"/>
      <c r="AB19" s="29"/>
      <c r="AC19" s="30" t="s">
        <v>30</v>
      </c>
      <c r="AD19" s="17">
        <v>42872</v>
      </c>
      <c r="AE19" s="19">
        <v>0.3125</v>
      </c>
      <c r="AF19" s="19">
        <v>0.72916666666666674</v>
      </c>
      <c r="AG19" s="19">
        <v>4.1666666666666664E-2</v>
      </c>
      <c r="AH19" s="20"/>
      <c r="AI19" s="21" t="s">
        <v>45</v>
      </c>
      <c r="AJ19" s="51">
        <v>42903</v>
      </c>
      <c r="AK19" s="18" t="s">
        <v>17</v>
      </c>
      <c r="AL19" s="18"/>
      <c r="AM19" s="18"/>
      <c r="AN19" s="18"/>
      <c r="AO19" s="18"/>
      <c r="AP19" s="84">
        <v>42933</v>
      </c>
      <c r="AQ19" s="81">
        <v>0.29166666666666669</v>
      </c>
      <c r="AR19" s="81"/>
      <c r="AS19" s="81"/>
      <c r="AT19" s="82">
        <v>0</v>
      </c>
      <c r="AU19" s="83" t="s">
        <v>101</v>
      </c>
      <c r="AV19" s="51">
        <v>42964</v>
      </c>
      <c r="AW19" s="19">
        <v>0.3125</v>
      </c>
      <c r="AX19" s="19">
        <v>0.72916666666666674</v>
      </c>
      <c r="AY19" s="19">
        <v>4.1666666666666664E-2</v>
      </c>
      <c r="AZ19" s="20">
        <f t="shared" si="3"/>
        <v>0.37500000000000006</v>
      </c>
      <c r="BA19" s="21"/>
      <c r="BB19" s="51">
        <v>42995</v>
      </c>
      <c r="BC19" s="107"/>
      <c r="BD19" s="107"/>
      <c r="BE19" s="107"/>
      <c r="BF19" s="108"/>
      <c r="BG19" s="109"/>
      <c r="BH19" s="51">
        <v>43025</v>
      </c>
      <c r="BI19" s="19">
        <v>0.3125</v>
      </c>
      <c r="BJ19" s="41">
        <v>0.77083333333333337</v>
      </c>
      <c r="BK19" s="19">
        <v>4.1666666666666664E-2</v>
      </c>
      <c r="BL19" s="20">
        <f t="shared" ref="BL19:BL21" si="19">BJ19-BI19-BK19</f>
        <v>0.41666666666666669</v>
      </c>
      <c r="BM19" s="21"/>
      <c r="BN19" s="51">
        <v>43056</v>
      </c>
      <c r="BO19" s="19"/>
      <c r="BP19" s="19"/>
      <c r="BQ19" s="19"/>
      <c r="BR19" s="20"/>
      <c r="BS19" s="21"/>
      <c r="BT19" s="51">
        <v>43086</v>
      </c>
      <c r="BU19" s="107"/>
      <c r="BV19" s="107"/>
      <c r="BW19" s="107"/>
      <c r="BX19" s="108"/>
      <c r="BY19" s="109"/>
    </row>
    <row r="20" spans="1:77" x14ac:dyDescent="0.25">
      <c r="F20" s="17">
        <v>42753</v>
      </c>
      <c r="G20" s="19">
        <v>0.29166666666666669</v>
      </c>
      <c r="H20" s="19">
        <v>0.83333333333333337</v>
      </c>
      <c r="I20" s="19">
        <v>4.1666666666666664E-2</v>
      </c>
      <c r="J20" s="20">
        <f>H20-G20-I20</f>
        <v>0.50000000000000011</v>
      </c>
      <c r="K20" s="21"/>
      <c r="L20" s="17">
        <v>42784</v>
      </c>
      <c r="M20" s="18"/>
      <c r="N20" s="18"/>
      <c r="O20" s="18"/>
      <c r="P20" s="29"/>
      <c r="Q20" s="21"/>
      <c r="R20" s="17">
        <v>42812</v>
      </c>
      <c r="S20" s="18"/>
      <c r="T20" s="18"/>
      <c r="U20" s="18"/>
      <c r="V20" s="18"/>
      <c r="W20" s="18"/>
      <c r="X20" s="17">
        <v>42843</v>
      </c>
      <c r="Y20" s="19"/>
      <c r="Z20" s="19"/>
      <c r="AA20" s="19"/>
      <c r="AB20" s="20"/>
      <c r="AC20" s="21"/>
      <c r="AD20" s="17">
        <v>42873</v>
      </c>
      <c r="AE20" s="19">
        <v>0.3125</v>
      </c>
      <c r="AF20" s="19">
        <v>0.72916666666666674</v>
      </c>
      <c r="AG20" s="19">
        <v>4.1666666666666664E-2</v>
      </c>
      <c r="AH20" s="20"/>
      <c r="AI20" s="21" t="s">
        <v>45</v>
      </c>
      <c r="AJ20" s="51">
        <v>42904</v>
      </c>
      <c r="AK20" s="18" t="s">
        <v>17</v>
      </c>
      <c r="AL20" s="18"/>
      <c r="AM20" s="18"/>
      <c r="AN20" s="18"/>
      <c r="AO20" s="18"/>
      <c r="AP20" s="51">
        <v>42934</v>
      </c>
      <c r="AQ20" s="19">
        <v>0.3125</v>
      </c>
      <c r="AR20" s="19">
        <v>0.72916666666666674</v>
      </c>
      <c r="AS20" s="19">
        <v>4.1666666666666664E-2</v>
      </c>
      <c r="AT20" s="20">
        <f t="shared" si="15"/>
        <v>0.37500000000000006</v>
      </c>
      <c r="AU20" s="21"/>
      <c r="AV20" s="51">
        <v>42965</v>
      </c>
      <c r="AW20" s="18" t="s">
        <v>17</v>
      </c>
      <c r="AX20" s="18"/>
      <c r="AY20" s="18"/>
      <c r="AZ20" s="18"/>
      <c r="BA20" s="18"/>
      <c r="BB20" s="51">
        <v>42996</v>
      </c>
      <c r="BC20" s="19"/>
      <c r="BD20" s="19"/>
      <c r="BE20" s="19"/>
      <c r="BF20" s="20"/>
      <c r="BG20" s="21"/>
      <c r="BH20" s="51">
        <v>43026</v>
      </c>
      <c r="BI20" s="19">
        <v>0.3125</v>
      </c>
      <c r="BJ20" s="19">
        <v>0.72916666666666663</v>
      </c>
      <c r="BK20" s="19">
        <v>4.1666666666666664E-2</v>
      </c>
      <c r="BL20" s="20">
        <f t="shared" si="19"/>
        <v>0.37499999999999994</v>
      </c>
      <c r="BM20" s="21"/>
      <c r="BN20" s="51">
        <v>43057</v>
      </c>
      <c r="BO20" s="107"/>
      <c r="BP20" s="107"/>
      <c r="BQ20" s="107"/>
      <c r="BR20" s="108"/>
      <c r="BS20" s="109"/>
      <c r="BT20" s="51">
        <v>43087</v>
      </c>
      <c r="BU20" s="19"/>
      <c r="BV20" s="19"/>
      <c r="BW20" s="19"/>
      <c r="BX20" s="20"/>
      <c r="BY20" s="21"/>
    </row>
    <row r="21" spans="1:77" x14ac:dyDescent="0.25">
      <c r="A21" s="59" t="s">
        <v>136</v>
      </c>
      <c r="F21" s="17">
        <v>42754</v>
      </c>
      <c r="G21" s="19"/>
      <c r="H21" s="19"/>
      <c r="I21" s="19"/>
      <c r="J21" s="20">
        <f>H21-G21-I21</f>
        <v>0</v>
      </c>
      <c r="K21" s="21"/>
      <c r="L21" s="17">
        <v>42785</v>
      </c>
      <c r="M21" s="18"/>
      <c r="N21" s="18"/>
      <c r="O21" s="18"/>
      <c r="P21" s="29"/>
      <c r="Q21" s="21"/>
      <c r="R21" s="17">
        <v>42813</v>
      </c>
      <c r="S21" s="18"/>
      <c r="T21" s="18"/>
      <c r="U21" s="18"/>
      <c r="V21" s="18"/>
      <c r="W21" s="18"/>
      <c r="X21" s="17">
        <v>42844</v>
      </c>
      <c r="Y21" s="19"/>
      <c r="Z21" s="19"/>
      <c r="AA21" s="19"/>
      <c r="AB21" s="20"/>
      <c r="AC21" s="21"/>
      <c r="AD21" s="17">
        <v>42874</v>
      </c>
      <c r="AE21" s="19">
        <v>0.3125</v>
      </c>
      <c r="AF21" s="19">
        <v>0.66666666666666663</v>
      </c>
      <c r="AG21" s="19">
        <v>4.1666666666666664E-2</v>
      </c>
      <c r="AH21" s="20"/>
      <c r="AI21" s="21" t="s">
        <v>45</v>
      </c>
      <c r="AJ21" s="85">
        <v>42905</v>
      </c>
      <c r="AK21" s="86">
        <v>0.3125</v>
      </c>
      <c r="AL21" s="86">
        <v>0.72916666666666674</v>
      </c>
      <c r="AM21" s="86">
        <v>4.1666666666666664E-2</v>
      </c>
      <c r="AN21" s="87">
        <v>0</v>
      </c>
      <c r="AO21" s="88" t="s">
        <v>68</v>
      </c>
      <c r="AP21" s="51">
        <v>42935</v>
      </c>
      <c r="AQ21" s="19">
        <v>0.3125</v>
      </c>
      <c r="AR21" s="41">
        <v>0.6875</v>
      </c>
      <c r="AS21" s="19">
        <v>4.1666666666666664E-2</v>
      </c>
      <c r="AT21" s="20">
        <f t="shared" si="15"/>
        <v>0.33333333333333331</v>
      </c>
      <c r="AU21" s="21"/>
      <c r="AV21" s="51">
        <v>42966</v>
      </c>
      <c r="AW21" s="18" t="s">
        <v>17</v>
      </c>
      <c r="AX21" s="18"/>
      <c r="AY21" s="18"/>
      <c r="AZ21" s="18"/>
      <c r="BA21" s="18"/>
      <c r="BB21" s="51">
        <v>42997</v>
      </c>
      <c r="BC21" s="19">
        <v>0.3125</v>
      </c>
      <c r="BD21" s="19">
        <v>0.72916666666666663</v>
      </c>
      <c r="BE21" s="41">
        <v>2.0833333333333332E-2</v>
      </c>
      <c r="BF21" s="20">
        <f t="shared" ref="BF21:BF23" si="20">BD21-BC21-BE21</f>
        <v>0.39583333333333331</v>
      </c>
      <c r="BG21" s="21"/>
      <c r="BH21" s="51">
        <v>43027</v>
      </c>
      <c r="BI21" s="19">
        <v>0.3125</v>
      </c>
      <c r="BJ21" s="19">
        <v>0.72916666666666663</v>
      </c>
      <c r="BK21" s="19">
        <v>4.1666666666666664E-2</v>
      </c>
      <c r="BL21" s="20">
        <f t="shared" si="19"/>
        <v>0.37499999999999994</v>
      </c>
      <c r="BM21" s="21"/>
      <c r="BN21" s="51">
        <v>43058</v>
      </c>
      <c r="BO21" s="107"/>
      <c r="BP21" s="107"/>
      <c r="BQ21" s="107"/>
      <c r="BR21" s="108"/>
      <c r="BS21" s="109"/>
      <c r="BT21" s="51">
        <v>43088</v>
      </c>
      <c r="BU21" s="19">
        <v>0.3125</v>
      </c>
      <c r="BV21" s="19">
        <v>0.72916666666666663</v>
      </c>
      <c r="BW21" s="19">
        <v>4.1666666666666664E-2</v>
      </c>
      <c r="BX21" s="20">
        <f t="shared" ref="BX21:BX23" si="21">BV21-BU21-BW21</f>
        <v>0.37499999999999994</v>
      </c>
      <c r="BY21" s="21"/>
    </row>
    <row r="22" spans="1:77" x14ac:dyDescent="0.25">
      <c r="A22" s="69">
        <v>42892</v>
      </c>
      <c r="B22" s="62"/>
      <c r="C22" s="62" t="s">
        <v>158</v>
      </c>
      <c r="D22" s="63">
        <v>0</v>
      </c>
      <c r="F22" s="17">
        <v>42755</v>
      </c>
      <c r="G22" s="19"/>
      <c r="H22" s="19"/>
      <c r="I22" s="19"/>
      <c r="J22" s="20">
        <f>H22-G22-I22</f>
        <v>0</v>
      </c>
      <c r="K22" s="21"/>
      <c r="L22" s="17">
        <v>42786</v>
      </c>
      <c r="M22" s="19">
        <v>0.3125</v>
      </c>
      <c r="N22" s="19">
        <v>0.77083333333333337</v>
      </c>
      <c r="O22" s="19">
        <v>4.1666666666666664E-2</v>
      </c>
      <c r="P22" s="20">
        <f>N22-M22-O22</f>
        <v>0.41666666666666669</v>
      </c>
      <c r="Q22" s="42" t="s">
        <v>47</v>
      </c>
      <c r="R22" s="17">
        <v>42814</v>
      </c>
      <c r="S22" s="19"/>
      <c r="T22" s="19"/>
      <c r="U22" s="19"/>
      <c r="V22" s="20"/>
      <c r="W22" s="21"/>
      <c r="X22" s="17">
        <v>42845</v>
      </c>
      <c r="Y22" s="19"/>
      <c r="Z22" s="19"/>
      <c r="AA22" s="19"/>
      <c r="AB22" s="20"/>
      <c r="AC22" s="21"/>
      <c r="AD22" s="17">
        <v>42875</v>
      </c>
      <c r="AE22" s="18" t="s">
        <v>17</v>
      </c>
      <c r="AF22" s="18"/>
      <c r="AG22" s="18"/>
      <c r="AH22" s="18"/>
      <c r="AI22" s="18"/>
      <c r="AJ22" s="51">
        <v>42906</v>
      </c>
      <c r="AK22" s="19">
        <v>0.3125</v>
      </c>
      <c r="AL22" s="19">
        <v>0.72916666666666674</v>
      </c>
      <c r="AM22" s="19">
        <v>4.1666666666666664E-2</v>
      </c>
      <c r="AN22" s="20">
        <f t="shared" si="18"/>
        <v>0.37500000000000006</v>
      </c>
      <c r="AO22" s="56"/>
      <c r="AP22" s="51">
        <v>42936</v>
      </c>
      <c r="AQ22" s="19">
        <v>0.3125</v>
      </c>
      <c r="AR22" s="19">
        <v>0.72916666666666674</v>
      </c>
      <c r="AS22" s="19">
        <v>4.1666666666666664E-2</v>
      </c>
      <c r="AT22" s="20">
        <f t="shared" si="15"/>
        <v>0.37500000000000006</v>
      </c>
      <c r="AU22" s="21"/>
      <c r="AV22" s="51">
        <v>42967</v>
      </c>
      <c r="AW22" s="18" t="s">
        <v>17</v>
      </c>
      <c r="AX22" s="18"/>
      <c r="AY22" s="18"/>
      <c r="AZ22" s="18"/>
      <c r="BA22" s="18"/>
      <c r="BB22" s="51">
        <v>42998</v>
      </c>
      <c r="BC22" s="19">
        <v>0.3125</v>
      </c>
      <c r="BD22" s="41">
        <v>0.75</v>
      </c>
      <c r="BE22" s="19">
        <v>4.1666666666666664E-2</v>
      </c>
      <c r="BF22" s="20">
        <f t="shared" si="20"/>
        <v>0.39583333333333331</v>
      </c>
      <c r="BG22" s="21"/>
      <c r="BH22" s="51">
        <v>43028</v>
      </c>
      <c r="BI22" s="19"/>
      <c r="BJ22" s="19"/>
      <c r="BK22" s="19"/>
      <c r="BL22" s="20"/>
      <c r="BM22" s="21"/>
      <c r="BN22" s="51">
        <v>43059</v>
      </c>
      <c r="BO22" s="19"/>
      <c r="BP22" s="19"/>
      <c r="BQ22" s="19"/>
      <c r="BR22" s="20"/>
      <c r="BS22" s="21"/>
      <c r="BT22" s="51">
        <v>43089</v>
      </c>
      <c r="BU22" s="19">
        <v>0.3125</v>
      </c>
      <c r="BV22" s="19">
        <v>0.72916666666666663</v>
      </c>
      <c r="BW22" s="19">
        <v>4.1666666666666664E-2</v>
      </c>
      <c r="BX22" s="20">
        <f t="shared" si="21"/>
        <v>0.37499999999999994</v>
      </c>
      <c r="BY22" s="21"/>
    </row>
    <row r="23" spans="1:77" x14ac:dyDescent="0.25">
      <c r="A23" s="69">
        <v>42893</v>
      </c>
      <c r="B23" s="62"/>
      <c r="C23" s="62" t="s">
        <v>158</v>
      </c>
      <c r="D23" s="63">
        <v>0</v>
      </c>
      <c r="F23" s="17">
        <v>42756</v>
      </c>
      <c r="G23" s="18"/>
      <c r="H23" s="18"/>
      <c r="I23" s="18"/>
      <c r="J23" s="18"/>
      <c r="K23" s="18"/>
      <c r="L23" s="17">
        <v>42787</v>
      </c>
      <c r="M23" s="19"/>
      <c r="N23" s="19"/>
      <c r="O23" s="19"/>
      <c r="P23" s="20"/>
      <c r="Q23" s="43" t="s">
        <v>48</v>
      </c>
      <c r="R23" s="17">
        <v>42815</v>
      </c>
      <c r="S23" s="19"/>
      <c r="T23" s="19"/>
      <c r="U23" s="19"/>
      <c r="V23" s="20"/>
      <c r="W23" s="21"/>
      <c r="X23" s="17">
        <v>42846</v>
      </c>
      <c r="Y23" s="19"/>
      <c r="Z23" s="19"/>
      <c r="AA23" s="19"/>
      <c r="AB23" s="20"/>
      <c r="AC23" s="21"/>
      <c r="AD23" s="17">
        <v>42876</v>
      </c>
      <c r="AE23" s="18" t="s">
        <v>17</v>
      </c>
      <c r="AF23" s="18"/>
      <c r="AG23" s="18"/>
      <c r="AH23" s="18"/>
      <c r="AI23" s="18"/>
      <c r="AJ23" s="51">
        <v>42907</v>
      </c>
      <c r="AK23" s="19">
        <v>0.3125</v>
      </c>
      <c r="AL23" s="19">
        <v>0.72916666666666674</v>
      </c>
      <c r="AM23" s="19">
        <v>4.1666666666666664E-2</v>
      </c>
      <c r="AN23" s="20">
        <f t="shared" si="18"/>
        <v>0.37500000000000006</v>
      </c>
      <c r="AO23" s="56"/>
      <c r="AP23" s="51">
        <v>42937</v>
      </c>
      <c r="AQ23" s="18" t="s">
        <v>17</v>
      </c>
      <c r="AR23" s="18"/>
      <c r="AS23" s="18"/>
      <c r="AT23" s="18"/>
      <c r="AU23" s="18"/>
      <c r="AV23" s="51">
        <v>42968</v>
      </c>
      <c r="AW23" s="81">
        <v>0.3125</v>
      </c>
      <c r="AX23" s="81">
        <v>0.72916666666666674</v>
      </c>
      <c r="AY23" s="81">
        <v>4.1666666666666664E-2</v>
      </c>
      <c r="AZ23" s="118" t="s">
        <v>128</v>
      </c>
      <c r="BA23" s="83" t="s">
        <v>105</v>
      </c>
      <c r="BB23" s="51">
        <v>42999</v>
      </c>
      <c r="BC23" s="19">
        <v>0.3125</v>
      </c>
      <c r="BD23" s="19">
        <v>0.72916666666666663</v>
      </c>
      <c r="BE23" s="19">
        <v>4.1666666666666664E-2</v>
      </c>
      <c r="BF23" s="20">
        <f t="shared" si="20"/>
        <v>0.37499999999999994</v>
      </c>
      <c r="BG23" s="21"/>
      <c r="BH23" s="51">
        <v>43029</v>
      </c>
      <c r="BI23" s="107"/>
      <c r="BJ23" s="107"/>
      <c r="BK23" s="107"/>
      <c r="BL23" s="108"/>
      <c r="BM23" s="109"/>
      <c r="BN23" s="51">
        <v>43060</v>
      </c>
      <c r="BO23" s="19">
        <v>0.3125</v>
      </c>
      <c r="BP23" s="19">
        <v>0.72916666666666663</v>
      </c>
      <c r="BQ23" s="19">
        <v>4.1666666666666664E-2</v>
      </c>
      <c r="BR23" s="20">
        <f t="shared" si="12"/>
        <v>0.37499999999999994</v>
      </c>
      <c r="BS23" s="99" t="s">
        <v>159</v>
      </c>
      <c r="BT23" s="51">
        <v>43090</v>
      </c>
      <c r="BU23" s="19">
        <v>0.3125</v>
      </c>
      <c r="BV23" s="19">
        <v>0.72916666666666663</v>
      </c>
      <c r="BW23" s="19">
        <v>4.1666666666666664E-2</v>
      </c>
      <c r="BX23" s="20">
        <f t="shared" si="21"/>
        <v>0.37499999999999994</v>
      </c>
      <c r="BY23" s="21"/>
    </row>
    <row r="24" spans="1:77" x14ac:dyDescent="0.25">
      <c r="A24" s="69">
        <v>43012</v>
      </c>
      <c r="B24" s="62"/>
      <c r="C24" s="62" t="s">
        <v>140</v>
      </c>
      <c r="D24" s="63">
        <v>-9</v>
      </c>
      <c r="F24" s="17">
        <v>42757</v>
      </c>
      <c r="G24" s="18"/>
      <c r="H24" s="18"/>
      <c r="I24" s="18"/>
      <c r="J24" s="18"/>
      <c r="K24" s="18"/>
      <c r="L24" s="17">
        <v>42788</v>
      </c>
      <c r="M24" s="19"/>
      <c r="N24" s="19"/>
      <c r="O24" s="19"/>
      <c r="P24" s="20"/>
      <c r="Q24" s="34"/>
      <c r="R24" s="17">
        <v>42816</v>
      </c>
      <c r="S24" s="19"/>
      <c r="T24" s="19"/>
      <c r="U24" s="19"/>
      <c r="V24" s="20"/>
      <c r="W24" s="21"/>
      <c r="X24" s="17">
        <v>42847</v>
      </c>
      <c r="Y24" s="18" t="s">
        <v>17</v>
      </c>
      <c r="Z24" s="18"/>
      <c r="AA24" s="18"/>
      <c r="AB24" s="18"/>
      <c r="AC24" s="18"/>
      <c r="AD24" s="17">
        <v>42877</v>
      </c>
      <c r="AE24" s="19">
        <v>0.3125</v>
      </c>
      <c r="AF24" s="19">
        <v>0.72916666666666674</v>
      </c>
      <c r="AG24" s="19">
        <v>4.1666666666666664E-2</v>
      </c>
      <c r="AH24" s="20">
        <f>AF24-AE24-AG24</f>
        <v>0.37500000000000006</v>
      </c>
      <c r="AI24" s="21"/>
      <c r="AJ24" s="51">
        <v>42908</v>
      </c>
      <c r="AK24" s="19">
        <v>0.3125</v>
      </c>
      <c r="AL24" s="41">
        <v>0.77083333333333337</v>
      </c>
      <c r="AM24" s="19">
        <v>4.1666666666666664E-2</v>
      </c>
      <c r="AN24" s="20">
        <f t="shared" si="18"/>
        <v>0.41666666666666669</v>
      </c>
      <c r="AO24" s="56"/>
      <c r="AP24" s="51">
        <v>42938</v>
      </c>
      <c r="AQ24" s="18" t="s">
        <v>17</v>
      </c>
      <c r="AR24" s="18"/>
      <c r="AS24" s="18"/>
      <c r="AT24" s="18"/>
      <c r="AU24" s="18"/>
      <c r="AV24" s="51">
        <v>42969</v>
      </c>
      <c r="AW24" s="19">
        <v>0.3125</v>
      </c>
      <c r="AX24" s="19">
        <v>0.72916666666666674</v>
      </c>
      <c r="AY24" s="19">
        <v>4.1666666666666664E-2</v>
      </c>
      <c r="AZ24" s="20">
        <f t="shared" ref="AZ24:AZ26" si="22">AX24-AW24-AY24</f>
        <v>0.37500000000000006</v>
      </c>
      <c r="BA24" s="21"/>
      <c r="BB24" s="51">
        <v>43000</v>
      </c>
      <c r="BC24" s="19"/>
      <c r="BD24" s="19"/>
      <c r="BE24" s="19"/>
      <c r="BF24" s="20"/>
      <c r="BG24" s="21"/>
      <c r="BH24" s="51">
        <v>43030</v>
      </c>
      <c r="BI24" s="107"/>
      <c r="BJ24" s="107"/>
      <c r="BK24" s="107"/>
      <c r="BL24" s="108"/>
      <c r="BM24" s="109"/>
      <c r="BN24" s="51">
        <v>43061</v>
      </c>
      <c r="BO24" s="19">
        <v>0.3125</v>
      </c>
      <c r="BP24" s="19">
        <v>0.72916666666666663</v>
      </c>
      <c r="BQ24" s="19">
        <v>4.1666666666666664E-2</v>
      </c>
      <c r="BR24" s="20">
        <f t="shared" si="12"/>
        <v>0.37499999999999994</v>
      </c>
      <c r="BS24" s="21"/>
      <c r="BT24" s="51">
        <v>43091</v>
      </c>
      <c r="BU24" s="19"/>
      <c r="BV24" s="19"/>
      <c r="BW24" s="19"/>
      <c r="BX24" s="20"/>
      <c r="BY24" s="21"/>
    </row>
    <row r="25" spans="1:77" x14ac:dyDescent="0.25">
      <c r="A25" s="69">
        <v>43060</v>
      </c>
      <c r="B25" s="62"/>
      <c r="C25" s="62" t="s">
        <v>140</v>
      </c>
      <c r="D25" s="63">
        <v>-9</v>
      </c>
      <c r="F25" s="17">
        <v>42758</v>
      </c>
      <c r="G25" s="19"/>
      <c r="H25" s="19"/>
      <c r="I25" s="19"/>
      <c r="J25" s="20">
        <f>H25-G25-I25</f>
        <v>0</v>
      </c>
      <c r="K25" s="21"/>
      <c r="L25" s="17">
        <v>42789</v>
      </c>
      <c r="M25" s="19"/>
      <c r="N25" s="19"/>
      <c r="O25" s="19"/>
      <c r="P25" s="20"/>
      <c r="Q25" s="21"/>
      <c r="R25" s="17">
        <v>42817</v>
      </c>
      <c r="S25" s="19"/>
      <c r="T25" s="19"/>
      <c r="U25" s="19"/>
      <c r="V25" s="20"/>
      <c r="W25" s="21"/>
      <c r="X25" s="17">
        <v>42848</v>
      </c>
      <c r="Y25" s="18" t="s">
        <v>17</v>
      </c>
      <c r="Z25" s="18"/>
      <c r="AA25" s="18"/>
      <c r="AB25" s="18"/>
      <c r="AC25" s="18"/>
      <c r="AD25" s="17">
        <v>42878</v>
      </c>
      <c r="AE25" s="19">
        <v>0.3125</v>
      </c>
      <c r="AF25" s="19">
        <v>0.72916666666666674</v>
      </c>
      <c r="AG25" s="19">
        <v>4.1666666666666664E-2</v>
      </c>
      <c r="AH25" s="20">
        <f>AF25-AE25-AG25</f>
        <v>0.37500000000000006</v>
      </c>
      <c r="AI25" s="21"/>
      <c r="AJ25" s="51">
        <v>42909</v>
      </c>
      <c r="AK25" s="18"/>
      <c r="AL25" s="18"/>
      <c r="AM25" s="18"/>
      <c r="AN25" s="18"/>
      <c r="AO25" s="55"/>
      <c r="AP25" s="51">
        <v>42939</v>
      </c>
      <c r="AQ25" s="18" t="s">
        <v>17</v>
      </c>
      <c r="AR25" s="18"/>
      <c r="AS25" s="18"/>
      <c r="AT25" s="18"/>
      <c r="AU25" s="18"/>
      <c r="AV25" s="51">
        <v>42970</v>
      </c>
      <c r="AW25" s="19">
        <v>0.3125</v>
      </c>
      <c r="AX25" s="19">
        <v>0.72916666666666674</v>
      </c>
      <c r="AY25" s="19">
        <v>4.1666666666666664E-2</v>
      </c>
      <c r="AZ25" s="20">
        <f t="shared" si="22"/>
        <v>0.37500000000000006</v>
      </c>
      <c r="BA25" s="21"/>
      <c r="BB25" s="51">
        <v>43001</v>
      </c>
      <c r="BC25" s="107"/>
      <c r="BD25" s="107"/>
      <c r="BE25" s="107"/>
      <c r="BF25" s="108"/>
      <c r="BG25" s="109"/>
      <c r="BH25" s="51">
        <v>43031</v>
      </c>
      <c r="BI25" s="19"/>
      <c r="BJ25" s="19"/>
      <c r="BK25" s="19"/>
      <c r="BL25" s="20"/>
      <c r="BM25" s="21"/>
      <c r="BN25" s="51">
        <v>43062</v>
      </c>
      <c r="BO25" s="19">
        <v>0.3125</v>
      </c>
      <c r="BP25" s="19">
        <v>0.72916666666666663</v>
      </c>
      <c r="BQ25" s="19">
        <v>4.1666666666666664E-2</v>
      </c>
      <c r="BR25" s="20">
        <f t="shared" si="12"/>
        <v>0.37499999999999994</v>
      </c>
      <c r="BS25" s="21"/>
      <c r="BT25" s="51">
        <v>43092</v>
      </c>
      <c r="BU25" s="107"/>
      <c r="BV25" s="107"/>
      <c r="BW25" s="107"/>
      <c r="BX25" s="108"/>
      <c r="BY25" s="109"/>
    </row>
    <row r="26" spans="1:77" x14ac:dyDescent="0.25">
      <c r="F26" s="17">
        <v>42759</v>
      </c>
      <c r="G26" s="19">
        <v>0.25</v>
      </c>
      <c r="H26" s="19">
        <v>0.70833333333333337</v>
      </c>
      <c r="I26" s="19">
        <v>4.1666666666666664E-2</v>
      </c>
      <c r="J26" s="20">
        <f>H26-G26-I26</f>
        <v>0.41666666666666669</v>
      </c>
      <c r="K26" s="21"/>
      <c r="L26" s="17">
        <v>42790</v>
      </c>
      <c r="M26" s="19"/>
      <c r="N26" s="19"/>
      <c r="O26" s="19"/>
      <c r="P26" s="20"/>
      <c r="Q26" s="21"/>
      <c r="R26" s="17">
        <v>42818</v>
      </c>
      <c r="S26" s="19"/>
      <c r="T26" s="19"/>
      <c r="U26" s="19"/>
      <c r="V26" s="20"/>
      <c r="W26" s="21"/>
      <c r="X26" s="17">
        <v>42849</v>
      </c>
      <c r="Y26" s="19"/>
      <c r="Z26" s="19"/>
      <c r="AA26" s="19"/>
      <c r="AB26" s="20"/>
      <c r="AC26" s="21"/>
      <c r="AD26" s="17">
        <v>42879</v>
      </c>
      <c r="AE26" s="19">
        <v>0.3125</v>
      </c>
      <c r="AF26" s="19">
        <v>0.77083333333333337</v>
      </c>
      <c r="AG26" s="19">
        <v>4.1666666666666664E-2</v>
      </c>
      <c r="AH26" s="20">
        <f>AF26-AE26-AG26</f>
        <v>0.41666666666666669</v>
      </c>
      <c r="AI26" s="21"/>
      <c r="AJ26" s="51">
        <v>42910</v>
      </c>
      <c r="AK26" s="18" t="s">
        <v>17</v>
      </c>
      <c r="AL26" s="18"/>
      <c r="AM26" s="18"/>
      <c r="AN26" s="18"/>
      <c r="AO26" s="55"/>
      <c r="AP26" s="51">
        <v>42940</v>
      </c>
      <c r="AQ26" s="18" t="s">
        <v>17</v>
      </c>
      <c r="AR26" s="18"/>
      <c r="AS26" s="18"/>
      <c r="AT26" s="18"/>
      <c r="AU26" s="18"/>
      <c r="AV26" s="51">
        <v>42971</v>
      </c>
      <c r="AW26" s="19">
        <v>0.3125</v>
      </c>
      <c r="AX26" s="19">
        <v>0.72916666666666674</v>
      </c>
      <c r="AY26" s="19">
        <v>4.1666666666666664E-2</v>
      </c>
      <c r="AZ26" s="20">
        <f t="shared" si="22"/>
        <v>0.37500000000000006</v>
      </c>
      <c r="BA26" s="21"/>
      <c r="BB26" s="51">
        <v>43002</v>
      </c>
      <c r="BC26" s="107"/>
      <c r="BD26" s="107"/>
      <c r="BE26" s="107"/>
      <c r="BF26" s="108"/>
      <c r="BG26" s="109"/>
      <c r="BH26" s="51">
        <v>43032</v>
      </c>
      <c r="BI26" s="19">
        <v>0.3125</v>
      </c>
      <c r="BJ26" s="19">
        <v>0.72916666666666663</v>
      </c>
      <c r="BK26" s="19">
        <v>4.1666666666666664E-2</v>
      </c>
      <c r="BL26" s="20">
        <f t="shared" ref="BL26:BL28" si="23">BJ26-BI26-BK26</f>
        <v>0.37499999999999994</v>
      </c>
      <c r="BM26" s="21"/>
      <c r="BN26" s="51">
        <v>43063</v>
      </c>
      <c r="BO26" s="19"/>
      <c r="BP26" s="19"/>
      <c r="BQ26" s="19"/>
      <c r="BR26" s="20"/>
      <c r="BS26" s="21"/>
      <c r="BT26" s="51">
        <v>43093</v>
      </c>
      <c r="BU26" s="107"/>
      <c r="BV26" s="107"/>
      <c r="BW26" s="107"/>
      <c r="BX26" s="108"/>
      <c r="BY26" s="109"/>
    </row>
    <row r="27" spans="1:77" x14ac:dyDescent="0.25">
      <c r="F27" s="17">
        <v>42760</v>
      </c>
      <c r="G27" s="19">
        <v>0.33333333333333331</v>
      </c>
      <c r="H27" s="19">
        <v>0.72916666666666674</v>
      </c>
      <c r="I27" s="19">
        <v>4.1666666666666664E-2</v>
      </c>
      <c r="J27" s="20">
        <f>H27-G27-I27</f>
        <v>0.35416666666666674</v>
      </c>
      <c r="K27" s="21"/>
      <c r="L27" s="17">
        <v>42791</v>
      </c>
      <c r="M27" s="18"/>
      <c r="N27" s="18"/>
      <c r="O27" s="18"/>
      <c r="P27" s="29"/>
      <c r="Q27" s="21"/>
      <c r="R27" s="17">
        <v>42819</v>
      </c>
      <c r="S27" s="18"/>
      <c r="T27" s="18"/>
      <c r="U27" s="18"/>
      <c r="V27" s="18"/>
      <c r="W27" s="18"/>
      <c r="X27" s="17">
        <v>42850</v>
      </c>
      <c r="Y27" s="19">
        <v>0.3125</v>
      </c>
      <c r="Z27" s="19">
        <v>0.72916666666666674</v>
      </c>
      <c r="AA27" s="19">
        <v>4.1666666666666664E-2</v>
      </c>
      <c r="AB27" s="20">
        <f>Z27-Y27-AA27</f>
        <v>0.37500000000000006</v>
      </c>
      <c r="AC27" s="21"/>
      <c r="AD27" s="17">
        <v>42880</v>
      </c>
      <c r="AE27" s="28"/>
      <c r="AF27" s="28"/>
      <c r="AG27" s="28"/>
      <c r="AH27" s="29"/>
      <c r="AI27" s="32" t="s">
        <v>32</v>
      </c>
      <c r="AJ27" s="51">
        <v>42911</v>
      </c>
      <c r="AK27" s="18" t="s">
        <v>17</v>
      </c>
      <c r="AL27" s="18"/>
      <c r="AM27" s="18"/>
      <c r="AN27" s="18"/>
      <c r="AO27" s="55"/>
      <c r="AP27" s="51">
        <v>42941</v>
      </c>
      <c r="AQ27" s="19">
        <v>0.3125</v>
      </c>
      <c r="AR27" s="41">
        <v>0.6875</v>
      </c>
      <c r="AS27" s="19">
        <v>4.1666666666666664E-2</v>
      </c>
      <c r="AT27" s="20">
        <f t="shared" si="15"/>
        <v>0.33333333333333331</v>
      </c>
      <c r="AU27" s="21"/>
      <c r="AV27" s="51">
        <v>42972</v>
      </c>
      <c r="AW27" s="18" t="s">
        <v>17</v>
      </c>
      <c r="AX27" s="18"/>
      <c r="AY27" s="18"/>
      <c r="AZ27" s="18"/>
      <c r="BA27" s="18"/>
      <c r="BB27" s="51">
        <v>43003</v>
      </c>
      <c r="BC27" s="19"/>
      <c r="BD27" s="19"/>
      <c r="BE27" s="19"/>
      <c r="BF27" s="20"/>
      <c r="BG27" s="21"/>
      <c r="BH27" s="51">
        <v>43033</v>
      </c>
      <c r="BI27" s="19">
        <v>0.3125</v>
      </c>
      <c r="BJ27" s="41">
        <v>0.77083333333333337</v>
      </c>
      <c r="BK27" s="19">
        <v>4.1666666666666664E-2</v>
      </c>
      <c r="BL27" s="20">
        <f t="shared" si="23"/>
        <v>0.41666666666666669</v>
      </c>
      <c r="BM27" s="21"/>
      <c r="BN27" s="51">
        <v>43064</v>
      </c>
      <c r="BO27" s="107"/>
      <c r="BP27" s="107"/>
      <c r="BQ27" s="107"/>
      <c r="BR27" s="108"/>
      <c r="BS27" s="109"/>
      <c r="BT27" s="51">
        <v>43094</v>
      </c>
      <c r="BU27" s="181"/>
      <c r="BV27" s="181"/>
      <c r="BW27" s="181"/>
      <c r="BX27" s="182"/>
      <c r="BY27" s="183" t="s">
        <v>109</v>
      </c>
    </row>
    <row r="28" spans="1:77" ht="15.75" thickBot="1" x14ac:dyDescent="0.3">
      <c r="A28" s="59" t="s">
        <v>63</v>
      </c>
      <c r="D28" s="66">
        <f>D19+SUM(D22:D26)</f>
        <v>-1.5</v>
      </c>
      <c r="F28" s="17">
        <v>42761</v>
      </c>
      <c r="G28" s="19">
        <v>0.29166666666666669</v>
      </c>
      <c r="H28" s="19">
        <v>0.72916666666666674</v>
      </c>
      <c r="I28" s="19">
        <v>4.1666666666666664E-2</v>
      </c>
      <c r="J28" s="20">
        <f>H28-G28-I28</f>
        <v>0.39583333333333337</v>
      </c>
      <c r="K28" s="21"/>
      <c r="L28" s="17">
        <v>42792</v>
      </c>
      <c r="M28" s="18"/>
      <c r="N28" s="18"/>
      <c r="O28" s="18"/>
      <c r="P28" s="29"/>
      <c r="Q28" s="21"/>
      <c r="R28" s="17">
        <v>42820</v>
      </c>
      <c r="S28" s="18"/>
      <c r="T28" s="18"/>
      <c r="U28" s="18"/>
      <c r="V28" s="18"/>
      <c r="W28" s="18"/>
      <c r="X28" s="17">
        <v>42851</v>
      </c>
      <c r="Y28" s="19">
        <v>0.3125</v>
      </c>
      <c r="Z28" s="19">
        <v>0.75</v>
      </c>
      <c r="AA28" s="19">
        <v>4.1666666666666664E-2</v>
      </c>
      <c r="AB28" s="20">
        <f>Z28-Y28-AA28</f>
        <v>0.39583333333333331</v>
      </c>
      <c r="AC28" s="21"/>
      <c r="AD28" s="17">
        <v>42881</v>
      </c>
      <c r="AE28" s="44"/>
      <c r="AF28" s="44"/>
      <c r="AG28" s="44"/>
      <c r="AH28" s="45"/>
      <c r="AI28" s="33" t="s">
        <v>17</v>
      </c>
      <c r="AJ28" s="85">
        <v>42912</v>
      </c>
      <c r="AK28" s="86">
        <v>0.3125</v>
      </c>
      <c r="AL28" s="86">
        <v>0.72916666666666674</v>
      </c>
      <c r="AM28" s="86">
        <v>4.1666666666666664E-2</v>
      </c>
      <c r="AN28" s="87">
        <v>0</v>
      </c>
      <c r="AO28" s="88" t="s">
        <v>69</v>
      </c>
      <c r="AP28" s="51">
        <v>42942</v>
      </c>
      <c r="AQ28" s="19">
        <v>0.3125</v>
      </c>
      <c r="AR28" s="19">
        <v>0.72916666666666674</v>
      </c>
      <c r="AS28" s="19">
        <v>4.1666666666666664E-2</v>
      </c>
      <c r="AT28" s="20">
        <f t="shared" si="15"/>
        <v>0.37500000000000006</v>
      </c>
      <c r="AU28" s="21"/>
      <c r="AV28" s="51">
        <v>42973</v>
      </c>
      <c r="AW28" s="18" t="s">
        <v>17</v>
      </c>
      <c r="AX28" s="18"/>
      <c r="AY28" s="18"/>
      <c r="AZ28" s="18"/>
      <c r="BA28" s="18"/>
      <c r="BB28" s="51">
        <v>43004</v>
      </c>
      <c r="BC28" s="19">
        <v>0.3125</v>
      </c>
      <c r="BD28" s="41">
        <v>0.75</v>
      </c>
      <c r="BE28" s="19">
        <v>4.1666666666666664E-2</v>
      </c>
      <c r="BF28" s="20">
        <f t="shared" ref="BF28:BF30" si="24">BD28-BC28-BE28</f>
        <v>0.39583333333333331</v>
      </c>
      <c r="BG28" s="21"/>
      <c r="BH28" s="51">
        <v>43034</v>
      </c>
      <c r="BI28" s="19">
        <v>0.3125</v>
      </c>
      <c r="BJ28" s="19">
        <v>0.72916666666666663</v>
      </c>
      <c r="BK28" s="19">
        <v>4.1666666666666664E-2</v>
      </c>
      <c r="BL28" s="20">
        <f t="shared" si="23"/>
        <v>0.37499999999999994</v>
      </c>
      <c r="BM28" s="21"/>
      <c r="BN28" s="51">
        <v>43065</v>
      </c>
      <c r="BO28" s="107"/>
      <c r="BP28" s="107"/>
      <c r="BQ28" s="107"/>
      <c r="BR28" s="108"/>
      <c r="BS28" s="109"/>
      <c r="BT28" s="51">
        <v>43095</v>
      </c>
      <c r="BU28" s="19">
        <v>0.3125</v>
      </c>
      <c r="BV28" s="19">
        <v>0.72916666666666663</v>
      </c>
      <c r="BW28" s="19">
        <v>4.1666666666666664E-2</v>
      </c>
      <c r="BX28" s="20">
        <f t="shared" ref="BX28:BX30" si="25">BV28-BU28-BW28</f>
        <v>0.37499999999999994</v>
      </c>
      <c r="BY28" s="99" t="s">
        <v>163</v>
      </c>
    </row>
    <row r="29" spans="1:77" ht="15.75" thickTop="1" x14ac:dyDescent="0.25">
      <c r="F29" s="17">
        <v>42762</v>
      </c>
      <c r="G29" s="19">
        <v>0.3125</v>
      </c>
      <c r="H29" s="19">
        <v>0.75</v>
      </c>
      <c r="I29" s="19">
        <v>4.1666666666666664E-2</v>
      </c>
      <c r="J29" s="20">
        <f>H29-G29-I29</f>
        <v>0.39583333333333331</v>
      </c>
      <c r="K29" s="46" t="s">
        <v>49</v>
      </c>
      <c r="L29" s="17">
        <v>42793</v>
      </c>
      <c r="M29" s="19"/>
      <c r="N29" s="19"/>
      <c r="O29" s="19"/>
      <c r="P29" s="20"/>
      <c r="Q29" s="21"/>
      <c r="R29" s="17">
        <v>42821</v>
      </c>
      <c r="S29" s="19">
        <v>0.58333333333333337</v>
      </c>
      <c r="T29" s="19">
        <v>0.80208333333333326</v>
      </c>
      <c r="U29" s="19">
        <v>4.1666666666666664E-2</v>
      </c>
      <c r="V29" s="20">
        <f>T29-S29-U29</f>
        <v>0.17708333333333323</v>
      </c>
      <c r="W29" s="21" t="s">
        <v>50</v>
      </c>
      <c r="X29" s="17">
        <v>42852</v>
      </c>
      <c r="Y29" s="19">
        <v>0.3125</v>
      </c>
      <c r="Z29" s="19">
        <v>0.84375</v>
      </c>
      <c r="AA29" s="19">
        <v>4.1666666666666664E-2</v>
      </c>
      <c r="AB29" s="20">
        <f>Z29-Y29-AA29</f>
        <v>0.48958333333333331</v>
      </c>
      <c r="AC29" s="21"/>
      <c r="AD29" s="17">
        <v>42882</v>
      </c>
      <c r="AE29" s="18" t="s">
        <v>17</v>
      </c>
      <c r="AF29" s="18"/>
      <c r="AG29" s="18"/>
      <c r="AH29" s="18"/>
      <c r="AI29" s="18"/>
      <c r="AJ29" s="51">
        <v>42913</v>
      </c>
      <c r="AK29" s="19">
        <v>0.3125</v>
      </c>
      <c r="AL29" s="41">
        <v>0.75</v>
      </c>
      <c r="AM29" s="19">
        <v>4.1666666666666664E-2</v>
      </c>
      <c r="AN29" s="20">
        <f t="shared" si="18"/>
        <v>0.39583333333333331</v>
      </c>
      <c r="AO29" s="21"/>
      <c r="AP29" s="51">
        <v>42943</v>
      </c>
      <c r="AQ29" s="19">
        <v>0.3125</v>
      </c>
      <c r="AR29" s="41">
        <v>0.6875</v>
      </c>
      <c r="AS29" s="41">
        <v>4.1666666666666664E-2</v>
      </c>
      <c r="AT29" s="20">
        <f t="shared" si="15"/>
        <v>0.33333333333333331</v>
      </c>
      <c r="AU29" s="21"/>
      <c r="AV29" s="51">
        <v>42974</v>
      </c>
      <c r="AW29" s="18" t="s">
        <v>17</v>
      </c>
      <c r="AX29" s="18"/>
      <c r="AY29" s="18"/>
      <c r="AZ29" s="18"/>
      <c r="BA29" s="18"/>
      <c r="BB29" s="51">
        <v>43005</v>
      </c>
      <c r="BC29" s="19">
        <v>0.3125</v>
      </c>
      <c r="BD29" s="41">
        <v>0.77083333333333337</v>
      </c>
      <c r="BE29" s="19">
        <v>4.1666666666666664E-2</v>
      </c>
      <c r="BF29" s="20">
        <f t="shared" si="24"/>
        <v>0.41666666666666669</v>
      </c>
      <c r="BG29" s="21"/>
      <c r="BH29" s="51">
        <v>43035</v>
      </c>
      <c r="BI29" s="19"/>
      <c r="BJ29" s="19"/>
      <c r="BK29" s="19"/>
      <c r="BL29" s="20"/>
      <c r="BM29" s="21"/>
      <c r="BN29" s="51">
        <v>43066</v>
      </c>
      <c r="BO29" s="19"/>
      <c r="BP29" s="19"/>
      <c r="BQ29" s="19"/>
      <c r="BR29" s="20"/>
      <c r="BS29" s="21"/>
      <c r="BT29" s="51">
        <v>43096</v>
      </c>
      <c r="BU29" s="19">
        <v>0.3125</v>
      </c>
      <c r="BV29" s="19">
        <v>0.72916666666666663</v>
      </c>
      <c r="BW29" s="19">
        <v>4.1666666666666664E-2</v>
      </c>
      <c r="BX29" s="20">
        <f t="shared" si="25"/>
        <v>0.37499999999999994</v>
      </c>
      <c r="BY29" s="99" t="s">
        <v>163</v>
      </c>
    </row>
    <row r="30" spans="1:77" x14ac:dyDescent="0.25">
      <c r="F30" s="17">
        <v>42763</v>
      </c>
      <c r="G30" s="18"/>
      <c r="H30" s="18"/>
      <c r="I30" s="18"/>
      <c r="J30" s="18"/>
      <c r="K30" s="47"/>
      <c r="L30" s="17">
        <v>42794</v>
      </c>
      <c r="M30" s="19"/>
      <c r="N30" s="19"/>
      <c r="O30" s="19"/>
      <c r="P30" s="20"/>
      <c r="Q30" s="34"/>
      <c r="R30" s="17">
        <v>42822</v>
      </c>
      <c r="S30" s="19">
        <v>0.3125</v>
      </c>
      <c r="T30" s="19">
        <v>0.84375</v>
      </c>
      <c r="U30" s="19">
        <v>4.1666666666666664E-2</v>
      </c>
      <c r="V30" s="20">
        <f>T30-S30-U30</f>
        <v>0.48958333333333331</v>
      </c>
      <c r="W30" s="21"/>
      <c r="X30" s="17">
        <v>42853</v>
      </c>
      <c r="Y30" s="19">
        <v>0.25</v>
      </c>
      <c r="Z30" s="19">
        <v>0.76041666666666663</v>
      </c>
      <c r="AA30" s="19">
        <v>4.1666666666666664E-2</v>
      </c>
      <c r="AB30" s="20">
        <f>Z30-Y30-AA30</f>
        <v>0.46874999999999994</v>
      </c>
      <c r="AC30" s="46" t="s">
        <v>51</v>
      </c>
      <c r="AD30" s="17">
        <v>42883</v>
      </c>
      <c r="AE30" s="18" t="s">
        <v>17</v>
      </c>
      <c r="AF30" s="18"/>
      <c r="AG30" s="18"/>
      <c r="AH30" s="18"/>
      <c r="AI30" s="18"/>
      <c r="AJ30" s="51">
        <v>42914</v>
      </c>
      <c r="AK30" s="19">
        <v>0.3125</v>
      </c>
      <c r="AL30" s="41">
        <v>0.77083333333333337</v>
      </c>
      <c r="AM30" s="19">
        <v>4.1666666666666664E-2</v>
      </c>
      <c r="AN30" s="20">
        <f t="shared" si="18"/>
        <v>0.41666666666666669</v>
      </c>
      <c r="AO30" s="21"/>
      <c r="AP30" s="51">
        <v>42944</v>
      </c>
      <c r="AQ30" s="18" t="s">
        <v>17</v>
      </c>
      <c r="AR30" s="18"/>
      <c r="AS30" s="18"/>
      <c r="AT30" s="18"/>
      <c r="AU30" s="18"/>
      <c r="AV30" s="51">
        <v>42975</v>
      </c>
      <c r="AW30" s="18" t="s">
        <v>17</v>
      </c>
      <c r="AX30" s="18"/>
      <c r="AY30" s="18"/>
      <c r="AZ30" s="18"/>
      <c r="BA30" s="18"/>
      <c r="BB30" s="51">
        <v>43006</v>
      </c>
      <c r="BC30" s="19">
        <v>0.3125</v>
      </c>
      <c r="BD30" s="19">
        <v>0.72916666666666663</v>
      </c>
      <c r="BE30" s="19">
        <v>4.1666666666666664E-2</v>
      </c>
      <c r="BF30" s="20">
        <f t="shared" si="24"/>
        <v>0.37499999999999994</v>
      </c>
      <c r="BG30" s="21"/>
      <c r="BH30" s="51">
        <v>43036</v>
      </c>
      <c r="BI30" s="107"/>
      <c r="BJ30" s="107"/>
      <c r="BK30" s="107"/>
      <c r="BL30" s="108"/>
      <c r="BM30" s="109"/>
      <c r="BN30" s="51">
        <v>43067</v>
      </c>
      <c r="BO30" s="19">
        <v>0.3125</v>
      </c>
      <c r="BP30" s="19">
        <v>0.72916666666666663</v>
      </c>
      <c r="BQ30" s="19">
        <v>4.1666666666666664E-2</v>
      </c>
      <c r="BR30" s="20">
        <f t="shared" si="12"/>
        <v>0.37499999999999994</v>
      </c>
      <c r="BS30" s="21"/>
      <c r="BT30" s="51">
        <v>43097</v>
      </c>
      <c r="BU30" s="19">
        <v>0.3125</v>
      </c>
      <c r="BV30" s="19">
        <v>0.72916666666666663</v>
      </c>
      <c r="BW30" s="19">
        <v>4.1666666666666664E-2</v>
      </c>
      <c r="BX30" s="20">
        <f t="shared" si="25"/>
        <v>0.37499999999999994</v>
      </c>
      <c r="BY30" s="99" t="s">
        <v>163</v>
      </c>
    </row>
    <row r="31" spans="1:77" x14ac:dyDescent="0.25">
      <c r="F31" s="17">
        <v>42764</v>
      </c>
      <c r="G31" s="18"/>
      <c r="H31" s="18"/>
      <c r="I31" s="18"/>
      <c r="J31" s="18"/>
      <c r="K31" s="47"/>
      <c r="L31" s="17"/>
      <c r="M31" s="34"/>
      <c r="N31" s="34"/>
      <c r="O31" s="34"/>
      <c r="P31" s="20"/>
      <c r="Q31" s="34"/>
      <c r="R31" s="17">
        <v>42823</v>
      </c>
      <c r="S31" s="19">
        <v>0.3125</v>
      </c>
      <c r="T31" s="19">
        <v>0.72916666666666674</v>
      </c>
      <c r="U31" s="19">
        <v>4.1666666666666664E-2</v>
      </c>
      <c r="V31" s="20">
        <f>T31-S31-U31</f>
        <v>0.37500000000000006</v>
      </c>
      <c r="W31" s="34"/>
      <c r="X31" s="17">
        <v>42854</v>
      </c>
      <c r="Y31" s="18" t="s">
        <v>17</v>
      </c>
      <c r="Z31" s="18"/>
      <c r="AA31" s="18"/>
      <c r="AB31" s="18"/>
      <c r="AC31" s="48" t="s">
        <v>52</v>
      </c>
      <c r="AD31" s="17">
        <v>42884</v>
      </c>
      <c r="AE31" s="19">
        <v>0.3125</v>
      </c>
      <c r="AF31" s="19">
        <v>0.75</v>
      </c>
      <c r="AG31" s="19">
        <v>4.1666666666666664E-2</v>
      </c>
      <c r="AH31" s="20">
        <f>AF31-AE31-AG31</f>
        <v>0.39583333333333331</v>
      </c>
      <c r="AI31" s="21"/>
      <c r="AJ31" s="51">
        <v>42915</v>
      </c>
      <c r="AK31" s="19">
        <v>0.3125</v>
      </c>
      <c r="AL31" s="19">
        <v>0.72916666666666674</v>
      </c>
      <c r="AM31" s="19">
        <v>4.1666666666666664E-2</v>
      </c>
      <c r="AN31" s="20">
        <f t="shared" si="18"/>
        <v>0.37500000000000006</v>
      </c>
      <c r="AO31" s="21"/>
      <c r="AP31" s="51">
        <v>42945</v>
      </c>
      <c r="AQ31" s="18" t="s">
        <v>17</v>
      </c>
      <c r="AR31" s="18"/>
      <c r="AS31" s="18"/>
      <c r="AT31" s="18"/>
      <c r="AU31" s="18"/>
      <c r="AV31" s="51">
        <v>42976</v>
      </c>
      <c r="AW31" s="19">
        <v>0.3125</v>
      </c>
      <c r="AX31" s="19">
        <v>0.72916666666666674</v>
      </c>
      <c r="AY31" s="19">
        <v>4.1666666666666664E-2</v>
      </c>
      <c r="AZ31" s="20">
        <f t="shared" si="3"/>
        <v>0.37500000000000006</v>
      </c>
      <c r="BA31" s="99" t="s">
        <v>103</v>
      </c>
      <c r="BB31" s="51">
        <v>43007</v>
      </c>
      <c r="BC31" s="19"/>
      <c r="BD31" s="19"/>
      <c r="BE31" s="19"/>
      <c r="BF31" s="20"/>
      <c r="BG31" s="21"/>
      <c r="BH31" s="51">
        <v>43037</v>
      </c>
      <c r="BI31" s="107"/>
      <c r="BJ31" s="107"/>
      <c r="BK31" s="107"/>
      <c r="BL31" s="108"/>
      <c r="BM31" s="109"/>
      <c r="BN31" s="51">
        <v>43068</v>
      </c>
      <c r="BO31" s="41">
        <v>0.27083333333333331</v>
      </c>
      <c r="BP31" s="19">
        <v>0.72916666666666663</v>
      </c>
      <c r="BQ31" s="19">
        <v>4.1666666666666664E-2</v>
      </c>
      <c r="BR31" s="20">
        <f t="shared" si="12"/>
        <v>0.41666666666666663</v>
      </c>
      <c r="BS31" s="21"/>
      <c r="BT31" s="51">
        <v>43098</v>
      </c>
      <c r="BU31" s="19"/>
      <c r="BV31" s="19"/>
      <c r="BW31" s="19"/>
      <c r="BX31" s="20"/>
      <c r="BY31" s="21"/>
    </row>
    <row r="32" spans="1:77" x14ac:dyDescent="0.25">
      <c r="A32" s="110" t="s">
        <v>118</v>
      </c>
      <c r="B32" s="111"/>
      <c r="F32" s="17">
        <v>42765</v>
      </c>
      <c r="G32" s="19"/>
      <c r="H32" s="19"/>
      <c r="I32" s="19"/>
      <c r="J32" s="20">
        <f>H32-G32-I32</f>
        <v>0</v>
      </c>
      <c r="K32" s="49"/>
      <c r="L32" s="17"/>
      <c r="M32" s="19"/>
      <c r="N32" s="19"/>
      <c r="O32" s="19"/>
      <c r="P32" s="20"/>
      <c r="Q32" s="42"/>
      <c r="R32" s="17">
        <v>42824</v>
      </c>
      <c r="S32" s="19"/>
      <c r="T32" s="19"/>
      <c r="U32" s="19"/>
      <c r="V32" s="20"/>
      <c r="W32" s="46" t="s">
        <v>53</v>
      </c>
      <c r="X32" s="17">
        <v>42855</v>
      </c>
      <c r="Y32" s="18" t="s">
        <v>17</v>
      </c>
      <c r="Z32" s="18"/>
      <c r="AA32" s="18"/>
      <c r="AB32" s="18"/>
      <c r="AC32" s="18"/>
      <c r="AD32" s="17">
        <v>42885</v>
      </c>
      <c r="AE32" s="19">
        <v>0.3125</v>
      </c>
      <c r="AF32" s="19">
        <v>0.72916666666666674</v>
      </c>
      <c r="AG32" s="19">
        <v>4.1666666666666664E-2</v>
      </c>
      <c r="AH32" s="20">
        <f>AF32-AE32-AG32</f>
        <v>0.37500000000000006</v>
      </c>
      <c r="AI32" s="46" t="s">
        <v>61</v>
      </c>
      <c r="AJ32" s="51">
        <v>42916</v>
      </c>
      <c r="AK32" s="18"/>
      <c r="AL32" s="18"/>
      <c r="AM32" s="18"/>
      <c r="AN32" s="18"/>
      <c r="AO32" s="18"/>
      <c r="AP32" s="51">
        <v>42946</v>
      </c>
      <c r="AQ32" s="18" t="s">
        <v>17</v>
      </c>
      <c r="AR32" s="18"/>
      <c r="AS32" s="18"/>
      <c r="AT32" s="18"/>
      <c r="AU32" s="18"/>
      <c r="AV32" s="51">
        <v>42977</v>
      </c>
      <c r="AW32" s="19">
        <v>0.3125</v>
      </c>
      <c r="AX32" s="19">
        <v>0.72916666666666674</v>
      </c>
      <c r="AY32" s="19">
        <v>4.1666666666666664E-2</v>
      </c>
      <c r="AZ32" s="20">
        <f t="shared" si="3"/>
        <v>0.37500000000000006</v>
      </c>
      <c r="BA32" s="99" t="s">
        <v>103</v>
      </c>
      <c r="BB32" s="51">
        <v>43008</v>
      </c>
      <c r="BC32" s="107"/>
      <c r="BD32" s="107"/>
      <c r="BE32" s="107"/>
      <c r="BF32" s="108"/>
      <c r="BG32" s="109"/>
      <c r="BH32" s="51">
        <v>43038</v>
      </c>
      <c r="BI32" s="19"/>
      <c r="BJ32" s="19"/>
      <c r="BK32" s="19"/>
      <c r="BL32" s="20"/>
      <c r="BM32" s="21"/>
      <c r="BN32" s="51">
        <v>43069</v>
      </c>
      <c r="BO32" s="19">
        <v>0.3125</v>
      </c>
      <c r="BP32" s="41">
        <v>0.77083333333333337</v>
      </c>
      <c r="BQ32" s="19">
        <v>4.1666666666666664E-2</v>
      </c>
      <c r="BR32" s="20">
        <f t="shared" si="12"/>
        <v>0.41666666666666669</v>
      </c>
      <c r="BS32" s="21"/>
      <c r="BT32" s="51">
        <v>43099</v>
      </c>
      <c r="BU32" s="107"/>
      <c r="BV32" s="107"/>
      <c r="BW32" s="107"/>
      <c r="BX32" s="108"/>
      <c r="BY32" s="109"/>
    </row>
    <row r="33" spans="1:77" ht="15.75" thickBot="1" x14ac:dyDescent="0.3">
      <c r="A33" s="70" t="s">
        <v>110</v>
      </c>
      <c r="B33" s="59">
        <v>2017</v>
      </c>
      <c r="C33" s="59">
        <v>7</v>
      </c>
      <c r="D33" s="59" t="s">
        <v>179</v>
      </c>
      <c r="F33" s="17">
        <v>42766</v>
      </c>
      <c r="G33" s="19">
        <v>0.3125</v>
      </c>
      <c r="H33" s="19">
        <v>0.75</v>
      </c>
      <c r="I33" s="19">
        <v>4.1666666666666664E-2</v>
      </c>
      <c r="J33" s="20">
        <f>H33-G33-I33</f>
        <v>0.39583333333333331</v>
      </c>
      <c r="K33" s="46" t="s">
        <v>54</v>
      </c>
      <c r="L33" s="17"/>
      <c r="M33" s="19"/>
      <c r="N33" s="19"/>
      <c r="O33" s="19"/>
      <c r="P33" s="20"/>
      <c r="Q33" s="42"/>
      <c r="R33" s="17">
        <v>42825</v>
      </c>
      <c r="S33" s="19">
        <v>0.27083333333333331</v>
      </c>
      <c r="T33" s="19">
        <v>0.77083333333333337</v>
      </c>
      <c r="U33" s="19">
        <v>4.1666666666666664E-2</v>
      </c>
      <c r="V33" s="20">
        <f>T33-S33-U33</f>
        <v>0.45833333333333331</v>
      </c>
      <c r="W33" s="46" t="s">
        <v>55</v>
      </c>
      <c r="X33" s="17"/>
      <c r="Y33" s="19"/>
      <c r="Z33" s="19"/>
      <c r="AA33" s="19"/>
      <c r="AB33" s="20"/>
      <c r="AC33" s="21"/>
      <c r="AD33" s="17">
        <v>42886</v>
      </c>
      <c r="AE33" s="19">
        <v>0.3125</v>
      </c>
      <c r="AF33" s="19">
        <v>0.72916666666666674</v>
      </c>
      <c r="AG33" s="19">
        <v>4.1666666666666664E-2</v>
      </c>
      <c r="AH33" s="20">
        <f>AF33-AE33-AG33</f>
        <v>0.37500000000000006</v>
      </c>
      <c r="AI33" s="46" t="s">
        <v>62</v>
      </c>
      <c r="AJ33" s="51"/>
      <c r="AK33" s="19"/>
      <c r="AL33" s="19"/>
      <c r="AM33" s="19"/>
      <c r="AN33" s="20"/>
      <c r="AO33" s="21"/>
      <c r="AP33" s="51">
        <v>42947</v>
      </c>
      <c r="AQ33" s="18" t="s">
        <v>17</v>
      </c>
      <c r="AR33" s="18"/>
      <c r="AS33" s="18"/>
      <c r="AT33" s="18"/>
      <c r="AU33" s="18"/>
      <c r="AV33" s="51">
        <v>42978</v>
      </c>
      <c r="AW33" s="19">
        <v>0.3125</v>
      </c>
      <c r="AX33" s="19">
        <v>0.72916666666666674</v>
      </c>
      <c r="AY33" s="19">
        <v>4.1666666666666664E-2</v>
      </c>
      <c r="AZ33" s="20">
        <f t="shared" si="3"/>
        <v>0.37500000000000006</v>
      </c>
      <c r="BA33" s="99" t="s">
        <v>103</v>
      </c>
      <c r="BB33" s="51"/>
      <c r="BC33" s="19"/>
      <c r="BD33" s="19"/>
      <c r="BE33" s="19"/>
      <c r="BF33" s="20"/>
      <c r="BG33" s="21"/>
      <c r="BH33" s="51">
        <v>43039</v>
      </c>
      <c r="BI33" s="19">
        <v>0.3125</v>
      </c>
      <c r="BJ33" s="19">
        <v>0.72916666666666663</v>
      </c>
      <c r="BK33" s="19">
        <v>4.1666666666666664E-2</v>
      </c>
      <c r="BL33" s="20">
        <f t="shared" ref="BL33" si="26">BJ33-BI33-BK33</f>
        <v>0.37499999999999994</v>
      </c>
      <c r="BM33" s="21"/>
      <c r="BN33" s="51"/>
      <c r="BO33" s="19"/>
      <c r="BP33" s="19"/>
      <c r="BQ33" s="19"/>
      <c r="BR33" s="20"/>
      <c r="BS33" s="21"/>
      <c r="BT33" s="51">
        <v>43100</v>
      </c>
      <c r="BU33" s="107"/>
      <c r="BV33" s="107"/>
      <c r="BW33" s="107"/>
      <c r="BX33" s="108"/>
      <c r="BY33" s="109"/>
    </row>
    <row r="34" spans="1:77" ht="15" customHeight="1" thickBot="1" x14ac:dyDescent="0.35">
      <c r="E34" s="59"/>
      <c r="F34" s="35"/>
      <c r="G34" s="36"/>
      <c r="H34" s="37"/>
      <c r="I34" s="38" t="s">
        <v>34</v>
      </c>
      <c r="J34" s="39" t="s">
        <v>56</v>
      </c>
      <c r="K34" s="40"/>
      <c r="L34" s="35"/>
      <c r="M34" s="36"/>
      <c r="N34" s="37"/>
      <c r="O34" s="38" t="s">
        <v>34</v>
      </c>
      <c r="P34" s="39" t="s">
        <v>57</v>
      </c>
      <c r="Q34" s="40"/>
      <c r="R34" s="35"/>
      <c r="S34" s="36"/>
      <c r="T34" s="37"/>
      <c r="U34" s="38" t="s">
        <v>34</v>
      </c>
      <c r="V34" s="39" t="s">
        <v>58</v>
      </c>
      <c r="W34" s="40"/>
      <c r="X34" s="35"/>
      <c r="Y34" s="36"/>
      <c r="Z34" s="37"/>
      <c r="AA34" s="38" t="s">
        <v>34</v>
      </c>
      <c r="AB34" s="39" t="s">
        <v>59</v>
      </c>
      <c r="AC34" s="40"/>
      <c r="AD34" s="35"/>
      <c r="AE34" s="36"/>
      <c r="AF34" s="37"/>
      <c r="AG34" s="38" t="s">
        <v>34</v>
      </c>
      <c r="AH34" s="39"/>
      <c r="AI34" s="40"/>
      <c r="AJ34" s="35"/>
      <c r="AK34" s="36"/>
      <c r="AL34" s="37"/>
      <c r="AM34" s="38" t="s">
        <v>34</v>
      </c>
      <c r="AN34" s="39" t="s">
        <v>100</v>
      </c>
      <c r="AO34" s="40" t="s">
        <v>133</v>
      </c>
      <c r="AP34" s="35"/>
      <c r="AQ34" s="36"/>
      <c r="AR34" s="37"/>
      <c r="AS34" s="38" t="s">
        <v>34</v>
      </c>
      <c r="AT34" s="39" t="s">
        <v>102</v>
      </c>
      <c r="AU34" s="40">
        <v>108</v>
      </c>
      <c r="AV34" s="112"/>
      <c r="AW34" s="113"/>
      <c r="AX34" s="114"/>
      <c r="AY34" s="115" t="s">
        <v>34</v>
      </c>
      <c r="AZ34" s="116" t="s">
        <v>144</v>
      </c>
      <c r="BA34" s="117" t="s">
        <v>144</v>
      </c>
      <c r="BB34" s="35"/>
      <c r="BC34" s="36"/>
      <c r="BD34" s="37"/>
      <c r="BE34" s="38" t="s">
        <v>34</v>
      </c>
      <c r="BF34" s="39" t="s">
        <v>143</v>
      </c>
      <c r="BG34" s="40" t="s">
        <v>135</v>
      </c>
      <c r="BH34" s="35"/>
      <c r="BI34" s="36"/>
      <c r="BJ34" s="37"/>
      <c r="BK34" s="38" t="s">
        <v>34</v>
      </c>
      <c r="BL34" s="39" t="s">
        <v>160</v>
      </c>
      <c r="BM34" s="40" t="s">
        <v>133</v>
      </c>
      <c r="BN34" s="35"/>
      <c r="BO34" s="36"/>
      <c r="BP34" s="37"/>
      <c r="BQ34" s="38" t="s">
        <v>34</v>
      </c>
      <c r="BR34" s="39" t="s">
        <v>174</v>
      </c>
      <c r="BS34" s="40">
        <v>126</v>
      </c>
      <c r="BT34" s="35"/>
      <c r="BU34" s="36"/>
      <c r="BV34" s="37"/>
      <c r="BW34" s="38" t="s">
        <v>34</v>
      </c>
      <c r="BX34" s="39" t="s">
        <v>181</v>
      </c>
      <c r="BY34" s="40" t="s">
        <v>135</v>
      </c>
    </row>
    <row r="35" spans="1:77" x14ac:dyDescent="0.25">
      <c r="A35" s="65" t="s">
        <v>180</v>
      </c>
      <c r="C35" s="57">
        <v>-3</v>
      </c>
      <c r="D35" s="57" t="s">
        <v>179</v>
      </c>
    </row>
    <row r="36" spans="1:77" x14ac:dyDescent="0.25">
      <c r="A36" s="65" t="s">
        <v>176</v>
      </c>
      <c r="C36" s="57">
        <v>-3</v>
      </c>
      <c r="D36" s="57" t="s">
        <v>179</v>
      </c>
    </row>
    <row r="37" spans="1:77" x14ac:dyDescent="0.25">
      <c r="A37" s="103"/>
    </row>
    <row r="38" spans="1:77" x14ac:dyDescent="0.25">
      <c r="A38" s="70" t="s">
        <v>119</v>
      </c>
      <c r="B38" s="59"/>
      <c r="C38" s="59">
        <f>C33+C35+C36</f>
        <v>1</v>
      </c>
      <c r="D38" s="59" t="s">
        <v>179</v>
      </c>
    </row>
    <row r="39" spans="1:77" x14ac:dyDescent="0.25">
      <c r="A39" s="106"/>
      <c r="B39" s="101"/>
      <c r="C39" s="101"/>
      <c r="D39" s="101"/>
    </row>
    <row r="40" spans="1:77" x14ac:dyDescent="0.25">
      <c r="A40" s="106"/>
      <c r="B40" s="101"/>
      <c r="C40" s="101"/>
      <c r="D40" s="101"/>
    </row>
    <row r="42" spans="1:77" x14ac:dyDescent="0.25">
      <c r="A42" s="119" t="s">
        <v>130</v>
      </c>
      <c r="B42" s="120"/>
      <c r="C42" s="120"/>
      <c r="D42" s="120"/>
    </row>
    <row r="43" spans="1:77" x14ac:dyDescent="0.25">
      <c r="A43" s="100">
        <v>42905</v>
      </c>
      <c r="B43" s="100" t="s">
        <v>98</v>
      </c>
      <c r="C43" s="101"/>
      <c r="D43" s="102">
        <v>9</v>
      </c>
    </row>
    <row r="44" spans="1:77" x14ac:dyDescent="0.25">
      <c r="A44" s="100">
        <v>42912</v>
      </c>
      <c r="B44" s="100" t="s">
        <v>98</v>
      </c>
      <c r="C44" s="101"/>
      <c r="D44" s="102">
        <v>9</v>
      </c>
    </row>
    <row r="45" spans="1:77" x14ac:dyDescent="0.25">
      <c r="A45" s="100">
        <v>42926</v>
      </c>
      <c r="B45" s="101" t="s">
        <v>106</v>
      </c>
      <c r="C45" s="101"/>
      <c r="D45" s="102">
        <v>9</v>
      </c>
    </row>
    <row r="46" spans="1:77" x14ac:dyDescent="0.25">
      <c r="A46" s="103">
        <v>42933</v>
      </c>
      <c r="B46" s="101" t="s">
        <v>106</v>
      </c>
      <c r="C46" s="104"/>
      <c r="D46" s="105">
        <v>9</v>
      </c>
    </row>
    <row r="47" spans="1:77" x14ac:dyDescent="0.25">
      <c r="A47" s="103">
        <v>42954</v>
      </c>
      <c r="B47" s="104" t="s">
        <v>121</v>
      </c>
      <c r="C47" s="104"/>
      <c r="D47" s="105">
        <v>9</v>
      </c>
    </row>
    <row r="48" spans="1:77" x14ac:dyDescent="0.25">
      <c r="A48" s="100">
        <v>42968</v>
      </c>
      <c r="B48" s="104" t="s">
        <v>121</v>
      </c>
      <c r="C48" s="101"/>
      <c r="D48" s="102">
        <v>9</v>
      </c>
    </row>
  </sheetData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B41"/>
  <sheetViews>
    <sheetView tabSelected="1" workbookViewId="0">
      <pane xSplit="6" topLeftCell="AU1" activePane="topRight" state="frozen"/>
      <selection pane="topRight" activeCell="AZ15" sqref="AZ15"/>
    </sheetView>
  </sheetViews>
  <sheetFormatPr baseColWidth="10" defaultRowHeight="15" x14ac:dyDescent="0.25"/>
  <cols>
    <col min="1" max="1" width="12.125" style="57" customWidth="1"/>
    <col min="2" max="5" width="7.5" style="57" customWidth="1"/>
    <col min="6" max="6" width="6.75" style="57" customWidth="1"/>
    <col min="7" max="35" width="11" style="57"/>
    <col min="36" max="36" width="13" style="57" customWidth="1"/>
    <col min="37" max="16384" width="11" style="57"/>
  </cols>
  <sheetData>
    <row r="1" spans="1:54" ht="30.75" customHeight="1" thickBot="1" x14ac:dyDescent="0.35">
      <c r="A1" s="64" t="s">
        <v>88</v>
      </c>
      <c r="G1" s="129" t="s">
        <v>1</v>
      </c>
      <c r="H1" s="130" t="s">
        <v>6</v>
      </c>
      <c r="I1" s="131"/>
      <c r="J1" s="131"/>
      <c r="K1" s="132"/>
      <c r="L1" s="132"/>
      <c r="M1" s="129" t="s">
        <v>1</v>
      </c>
      <c r="N1" s="130" t="s">
        <v>65</v>
      </c>
      <c r="O1" s="131"/>
      <c r="P1" s="131"/>
      <c r="Q1" s="132"/>
      <c r="R1" s="132"/>
      <c r="S1" s="129" t="s">
        <v>1</v>
      </c>
      <c r="T1" s="130" t="s">
        <v>77</v>
      </c>
      <c r="U1" s="131"/>
      <c r="V1" s="131"/>
      <c r="W1" s="132"/>
      <c r="X1" s="132"/>
      <c r="Y1" s="129" t="s">
        <v>1</v>
      </c>
      <c r="Z1" s="130" t="s">
        <v>108</v>
      </c>
      <c r="AA1" s="131"/>
      <c r="AB1" s="131"/>
      <c r="AC1" s="132"/>
      <c r="AD1" s="132"/>
      <c r="AE1" s="129" t="s">
        <v>1</v>
      </c>
      <c r="AF1" s="130" t="s">
        <v>116</v>
      </c>
      <c r="AG1" s="131"/>
      <c r="AH1" s="131"/>
      <c r="AI1" s="132"/>
      <c r="AJ1" s="132"/>
      <c r="AK1" s="1" t="s">
        <v>1</v>
      </c>
      <c r="AL1" s="2" t="s">
        <v>131</v>
      </c>
      <c r="AM1" s="3"/>
      <c r="AN1" s="3"/>
      <c r="AO1" s="4"/>
      <c r="AP1" s="4"/>
      <c r="AQ1" s="1" t="s">
        <v>1</v>
      </c>
      <c r="AR1" s="2" t="s">
        <v>146</v>
      </c>
      <c r="AS1" s="3"/>
      <c r="AT1" s="3"/>
      <c r="AU1" s="4"/>
      <c r="AV1" s="4"/>
      <c r="AW1" s="1" t="s">
        <v>1</v>
      </c>
      <c r="AX1" s="2" t="s">
        <v>162</v>
      </c>
      <c r="AY1" s="3"/>
      <c r="AZ1" s="3"/>
      <c r="BA1" s="4"/>
      <c r="BB1" s="4"/>
    </row>
    <row r="2" spans="1:54" ht="15.75" thickBot="1" x14ac:dyDescent="0.3">
      <c r="A2" s="133"/>
      <c r="B2" s="89" t="s">
        <v>7</v>
      </c>
      <c r="C2" s="90" t="s">
        <v>8</v>
      </c>
      <c r="D2" s="91" t="s">
        <v>44</v>
      </c>
      <c r="E2" s="177">
        <v>-0.2</v>
      </c>
      <c r="G2" s="134" t="s">
        <v>10</v>
      </c>
      <c r="H2" s="135" t="s">
        <v>11</v>
      </c>
      <c r="I2" s="136" t="s">
        <v>12</v>
      </c>
      <c r="J2" s="137" t="s">
        <v>13</v>
      </c>
      <c r="K2" s="138" t="s">
        <v>14</v>
      </c>
      <c r="L2" s="139" t="s">
        <v>15</v>
      </c>
      <c r="M2" s="134" t="s">
        <v>10</v>
      </c>
      <c r="N2" s="135" t="s">
        <v>11</v>
      </c>
      <c r="O2" s="136" t="s">
        <v>12</v>
      </c>
      <c r="P2" s="137" t="s">
        <v>13</v>
      </c>
      <c r="Q2" s="138" t="s">
        <v>14</v>
      </c>
      <c r="R2" s="139" t="s">
        <v>15</v>
      </c>
      <c r="S2" s="134" t="s">
        <v>10</v>
      </c>
      <c r="T2" s="135" t="s">
        <v>11</v>
      </c>
      <c r="U2" s="136" t="s">
        <v>12</v>
      </c>
      <c r="V2" s="137" t="s">
        <v>13</v>
      </c>
      <c r="W2" s="138" t="s">
        <v>14</v>
      </c>
      <c r="X2" s="139" t="s">
        <v>15</v>
      </c>
      <c r="Y2" s="134" t="s">
        <v>10</v>
      </c>
      <c r="Z2" s="135" t="s">
        <v>11</v>
      </c>
      <c r="AA2" s="136" t="s">
        <v>12</v>
      </c>
      <c r="AB2" s="137" t="s">
        <v>13</v>
      </c>
      <c r="AC2" s="138" t="s">
        <v>14</v>
      </c>
      <c r="AD2" s="139" t="s">
        <v>15</v>
      </c>
      <c r="AE2" s="134" t="s">
        <v>10</v>
      </c>
      <c r="AF2" s="135" t="s">
        <v>11</v>
      </c>
      <c r="AG2" s="136" t="s">
        <v>12</v>
      </c>
      <c r="AH2" s="137" t="s">
        <v>13</v>
      </c>
      <c r="AI2" s="138" t="s">
        <v>14</v>
      </c>
      <c r="AJ2" s="139" t="s">
        <v>15</v>
      </c>
      <c r="AK2" s="10" t="s">
        <v>10</v>
      </c>
      <c r="AL2" s="11" t="s">
        <v>11</v>
      </c>
      <c r="AM2" s="12" t="s">
        <v>12</v>
      </c>
      <c r="AN2" s="13" t="s">
        <v>13</v>
      </c>
      <c r="AO2" s="14" t="s">
        <v>14</v>
      </c>
      <c r="AP2" s="15" t="s">
        <v>15</v>
      </c>
      <c r="AQ2" s="10" t="s">
        <v>10</v>
      </c>
      <c r="AR2" s="11" t="s">
        <v>11</v>
      </c>
      <c r="AS2" s="12" t="s">
        <v>12</v>
      </c>
      <c r="AT2" s="13" t="s">
        <v>13</v>
      </c>
      <c r="AU2" s="14" t="s">
        <v>14</v>
      </c>
      <c r="AV2" s="15" t="s">
        <v>15</v>
      </c>
      <c r="AW2" s="10" t="s">
        <v>10</v>
      </c>
      <c r="AX2" s="11" t="s">
        <v>11</v>
      </c>
      <c r="AY2" s="12" t="s">
        <v>12</v>
      </c>
      <c r="AZ2" s="13" t="s">
        <v>13</v>
      </c>
      <c r="BA2" s="14" t="s">
        <v>14</v>
      </c>
      <c r="BB2" s="15" t="s">
        <v>15</v>
      </c>
    </row>
    <row r="3" spans="1:54" x14ac:dyDescent="0.25">
      <c r="A3" s="140"/>
      <c r="B3" s="93"/>
      <c r="C3" s="93"/>
      <c r="D3" s="93"/>
      <c r="E3" s="93"/>
      <c r="G3" s="141">
        <v>42856</v>
      </c>
      <c r="H3" s="142"/>
      <c r="I3" s="142"/>
      <c r="J3" s="142"/>
      <c r="K3" s="143"/>
      <c r="L3" s="144"/>
      <c r="M3" s="145">
        <v>42887</v>
      </c>
      <c r="N3" s="142">
        <v>0.3125</v>
      </c>
      <c r="O3" s="142">
        <v>0.5</v>
      </c>
      <c r="P3" s="142"/>
      <c r="Q3" s="143">
        <f t="shared" ref="Q3:Q4" si="0">O3-N3-P3</f>
        <v>0.1875</v>
      </c>
      <c r="R3" s="144"/>
      <c r="S3" s="145">
        <v>42917</v>
      </c>
      <c r="T3" s="146" t="s">
        <v>17</v>
      </c>
      <c r="U3" s="146"/>
      <c r="V3" s="146"/>
      <c r="W3" s="146"/>
      <c r="X3" s="146"/>
      <c r="Y3" s="145">
        <v>42948</v>
      </c>
      <c r="Z3" s="147" t="s">
        <v>109</v>
      </c>
      <c r="AA3" s="147"/>
      <c r="AB3" s="147"/>
      <c r="AC3" s="148"/>
      <c r="AD3" s="149"/>
      <c r="AE3" s="145">
        <v>42979</v>
      </c>
      <c r="AF3" s="142">
        <v>0.3125</v>
      </c>
      <c r="AG3" s="142">
        <v>0.70833333333333337</v>
      </c>
      <c r="AH3" s="142">
        <v>4.1666666666666664E-2</v>
      </c>
      <c r="AI3" s="143">
        <f t="shared" ref="AI3" si="1">AG3-AF3-AH3</f>
        <v>0.35416666666666669</v>
      </c>
      <c r="AJ3" s="144"/>
      <c r="AK3" s="51">
        <v>43009</v>
      </c>
      <c r="AL3" s="107"/>
      <c r="AM3" s="107"/>
      <c r="AN3" s="107"/>
      <c r="AO3" s="108"/>
      <c r="AP3" s="109"/>
      <c r="AQ3" s="51">
        <v>43040</v>
      </c>
      <c r="AR3" s="19">
        <v>0.3125</v>
      </c>
      <c r="AS3" s="19">
        <v>0.5</v>
      </c>
      <c r="AT3" s="19"/>
      <c r="AU3" s="20">
        <f>AS3-AR3-AT3</f>
        <v>0.1875</v>
      </c>
      <c r="AV3" s="21"/>
      <c r="AW3" s="51">
        <v>43070</v>
      </c>
      <c r="AX3" s="19">
        <v>0.3125</v>
      </c>
      <c r="AY3" s="41">
        <v>0.70833333333333337</v>
      </c>
      <c r="AZ3" s="19">
        <v>4.1666666666666664E-2</v>
      </c>
      <c r="BA3" s="20">
        <f t="shared" ref="BA3" si="2">AY3-AX3-AZ3</f>
        <v>0.35416666666666669</v>
      </c>
      <c r="BB3" s="21"/>
    </row>
    <row r="4" spans="1:54" x14ac:dyDescent="0.25">
      <c r="A4" s="140"/>
      <c r="B4" s="93"/>
      <c r="C4" s="93"/>
      <c r="D4" s="93"/>
      <c r="E4" s="93"/>
      <c r="G4" s="141">
        <v>42857</v>
      </c>
      <c r="H4" s="142"/>
      <c r="I4" s="142"/>
      <c r="J4" s="142"/>
      <c r="K4" s="143"/>
      <c r="L4" s="144"/>
      <c r="M4" s="145">
        <v>42888</v>
      </c>
      <c r="N4" s="142">
        <v>0.3125</v>
      </c>
      <c r="O4" s="142">
        <v>0.5</v>
      </c>
      <c r="P4" s="142"/>
      <c r="Q4" s="143">
        <f t="shared" si="0"/>
        <v>0.1875</v>
      </c>
      <c r="R4" s="144"/>
      <c r="S4" s="145">
        <v>42918</v>
      </c>
      <c r="T4" s="146" t="s">
        <v>17</v>
      </c>
      <c r="U4" s="146"/>
      <c r="V4" s="146"/>
      <c r="W4" s="146"/>
      <c r="X4" s="146"/>
      <c r="Y4" s="145">
        <v>42949</v>
      </c>
      <c r="Z4" s="142">
        <v>0.3125</v>
      </c>
      <c r="AA4" s="142">
        <v>0.5</v>
      </c>
      <c r="AB4" s="142"/>
      <c r="AC4" s="143">
        <f t="shared" ref="AC4:AC6" si="3">AA4-Z4-AB4</f>
        <v>0.1875</v>
      </c>
      <c r="AD4" s="144"/>
      <c r="AE4" s="145">
        <v>42980</v>
      </c>
      <c r="AF4" s="147"/>
      <c r="AG4" s="147"/>
      <c r="AH4" s="147"/>
      <c r="AI4" s="148"/>
      <c r="AJ4" s="149"/>
      <c r="AK4" s="51">
        <v>43010</v>
      </c>
      <c r="AL4" s="19">
        <v>0.3125</v>
      </c>
      <c r="AM4" s="19">
        <v>0.625</v>
      </c>
      <c r="AN4" s="19">
        <v>8.3333333333333329E-2</v>
      </c>
      <c r="AO4" s="20">
        <f t="shared" ref="AO4:AO8" si="4">AM4-AL4-AN4</f>
        <v>0.22916666666666669</v>
      </c>
      <c r="AP4" s="21"/>
      <c r="AQ4" s="51">
        <v>43041</v>
      </c>
      <c r="AR4" s="19">
        <v>0.3125</v>
      </c>
      <c r="AS4" s="19">
        <v>0.5</v>
      </c>
      <c r="AT4" s="19"/>
      <c r="AU4" s="20">
        <f>AS4-AR4-AT4</f>
        <v>0.1875</v>
      </c>
      <c r="AV4" s="21"/>
      <c r="AW4" s="51">
        <v>43071</v>
      </c>
      <c r="AX4" s="107"/>
      <c r="AY4" s="107"/>
      <c r="AZ4" s="107"/>
      <c r="BA4" s="108"/>
      <c r="BB4" s="109"/>
    </row>
    <row r="5" spans="1:54" ht="15.75" thickBot="1" x14ac:dyDescent="0.3">
      <c r="A5" s="140"/>
      <c r="B5" s="93"/>
      <c r="C5" s="93"/>
      <c r="D5" s="93"/>
      <c r="E5" s="93"/>
      <c r="G5" s="141">
        <v>42858</v>
      </c>
      <c r="H5" s="142"/>
      <c r="I5" s="142"/>
      <c r="J5" s="142"/>
      <c r="K5" s="143"/>
      <c r="L5" s="144"/>
      <c r="M5" s="145">
        <v>42889</v>
      </c>
      <c r="N5" s="146" t="s">
        <v>17</v>
      </c>
      <c r="O5" s="146"/>
      <c r="P5" s="146"/>
      <c r="Q5" s="146"/>
      <c r="R5" s="146"/>
      <c r="S5" s="145">
        <v>42919</v>
      </c>
      <c r="T5" s="142">
        <v>0.3125</v>
      </c>
      <c r="U5" s="142">
        <v>0.66666666666666663</v>
      </c>
      <c r="V5" s="142">
        <v>2.0833333333333332E-2</v>
      </c>
      <c r="W5" s="143">
        <f t="shared" ref="W5:W9" si="5">U5-T5-V5</f>
        <v>0.33333333333333331</v>
      </c>
      <c r="X5" s="144" t="s">
        <v>78</v>
      </c>
      <c r="Y5" s="145">
        <v>42950</v>
      </c>
      <c r="Z5" s="142">
        <v>0.3125</v>
      </c>
      <c r="AA5" s="142">
        <v>0.625</v>
      </c>
      <c r="AB5" s="142">
        <v>4.1666666666666664E-2</v>
      </c>
      <c r="AC5" s="143">
        <f t="shared" si="3"/>
        <v>0.27083333333333331</v>
      </c>
      <c r="AD5" s="144" t="s">
        <v>112</v>
      </c>
      <c r="AE5" s="145">
        <v>42981</v>
      </c>
      <c r="AF5" s="147"/>
      <c r="AG5" s="147"/>
      <c r="AH5" s="147"/>
      <c r="AI5" s="148"/>
      <c r="AJ5" s="149"/>
      <c r="AK5" s="51">
        <v>43011</v>
      </c>
      <c r="AL5" s="19">
        <v>0.3125</v>
      </c>
      <c r="AM5" s="19">
        <v>0.5</v>
      </c>
      <c r="AN5" s="19"/>
      <c r="AO5" s="20">
        <f t="shared" si="4"/>
        <v>0.1875</v>
      </c>
      <c r="AP5" s="21"/>
      <c r="AQ5" s="51">
        <v>43042</v>
      </c>
      <c r="AR5" s="19">
        <v>0.3125</v>
      </c>
      <c r="AS5" s="19">
        <v>0.5</v>
      </c>
      <c r="AT5" s="19"/>
      <c r="AU5" s="20">
        <f>AS5-AR5-AT5</f>
        <v>0.1875</v>
      </c>
      <c r="AV5" s="187" t="s">
        <v>148</v>
      </c>
      <c r="AW5" s="51">
        <v>43072</v>
      </c>
      <c r="AX5" s="107"/>
      <c r="AY5" s="107"/>
      <c r="AZ5" s="107"/>
      <c r="BA5" s="108"/>
      <c r="BB5" s="109"/>
    </row>
    <row r="6" spans="1:54" x14ac:dyDescent="0.25">
      <c r="A6" s="150"/>
      <c r="B6" s="95"/>
      <c r="C6" s="96"/>
      <c r="D6" s="96">
        <f t="shared" ref="D6:D17" si="6">C6-B6</f>
        <v>0</v>
      </c>
      <c r="E6" s="96"/>
      <c r="G6" s="141">
        <v>42859</v>
      </c>
      <c r="H6" s="142"/>
      <c r="I6" s="142"/>
      <c r="J6" s="142"/>
      <c r="K6" s="143"/>
      <c r="L6" s="144"/>
      <c r="M6" s="145">
        <v>42890</v>
      </c>
      <c r="N6" s="146" t="s">
        <v>17</v>
      </c>
      <c r="O6" s="146"/>
      <c r="P6" s="146"/>
      <c r="Q6" s="146"/>
      <c r="R6" s="146"/>
      <c r="S6" s="145">
        <v>42920</v>
      </c>
      <c r="T6" s="142">
        <v>0.3125</v>
      </c>
      <c r="U6" s="142">
        <v>0.5</v>
      </c>
      <c r="V6" s="142"/>
      <c r="W6" s="143">
        <f t="shared" si="5"/>
        <v>0.1875</v>
      </c>
      <c r="X6" s="144"/>
      <c r="Y6" s="145">
        <v>42951</v>
      </c>
      <c r="Z6" s="142">
        <v>0.3125</v>
      </c>
      <c r="AA6" s="142">
        <v>0.5625</v>
      </c>
      <c r="AB6" s="142">
        <v>4.1666666666666664E-2</v>
      </c>
      <c r="AC6" s="143">
        <f t="shared" si="3"/>
        <v>0.20833333333333334</v>
      </c>
      <c r="AD6" s="144" t="s">
        <v>79</v>
      </c>
      <c r="AE6" s="145">
        <v>42982</v>
      </c>
      <c r="AF6" s="142">
        <v>0.3125</v>
      </c>
      <c r="AG6" s="142">
        <v>0.5</v>
      </c>
      <c r="AH6" s="142"/>
      <c r="AI6" s="143">
        <f t="shared" ref="AI6:AI10" si="7">AG6-AF6-AH6</f>
        <v>0.1875</v>
      </c>
      <c r="AJ6" s="144"/>
      <c r="AK6" s="51">
        <v>43012</v>
      </c>
      <c r="AL6" s="19">
        <v>0.33333333333333331</v>
      </c>
      <c r="AM6" s="19">
        <v>0.5</v>
      </c>
      <c r="AN6" s="19"/>
      <c r="AO6" s="20">
        <f t="shared" si="4"/>
        <v>0.16666666666666669</v>
      </c>
      <c r="AP6" s="99" t="s">
        <v>152</v>
      </c>
      <c r="AQ6" s="51">
        <v>43043</v>
      </c>
      <c r="AR6" s="107"/>
      <c r="AS6" s="107"/>
      <c r="AT6" s="107"/>
      <c r="AU6" s="108"/>
      <c r="AV6" s="109"/>
      <c r="AW6" s="51">
        <v>43073</v>
      </c>
      <c r="AX6" s="19">
        <v>0.3125</v>
      </c>
      <c r="AY6" s="19">
        <v>0.5</v>
      </c>
      <c r="AZ6" s="19"/>
      <c r="BA6" s="20">
        <f t="shared" ref="BA6:BA10" si="8">AY6-AX6-AZ6</f>
        <v>0.1875</v>
      </c>
      <c r="BB6" s="99" t="s">
        <v>163</v>
      </c>
    </row>
    <row r="7" spans="1:54" x14ac:dyDescent="0.25">
      <c r="A7" s="151"/>
      <c r="B7" s="95"/>
      <c r="C7" s="96"/>
      <c r="D7" s="96">
        <f t="shared" si="6"/>
        <v>0</v>
      </c>
      <c r="E7" s="96"/>
      <c r="G7" s="141">
        <v>42860</v>
      </c>
      <c r="H7" s="142"/>
      <c r="I7" s="142"/>
      <c r="J7" s="142"/>
      <c r="K7" s="143"/>
      <c r="L7" s="144"/>
      <c r="M7" s="145">
        <v>42891</v>
      </c>
      <c r="N7" s="142">
        <v>0.3125</v>
      </c>
      <c r="O7" s="142">
        <v>0.5</v>
      </c>
      <c r="P7" s="142"/>
      <c r="Q7" s="143">
        <f t="shared" ref="Q7:Q11" si="9">O7-N7-P7</f>
        <v>0.1875</v>
      </c>
      <c r="R7" s="144"/>
      <c r="S7" s="145">
        <v>42921</v>
      </c>
      <c r="T7" s="142">
        <v>0.3125</v>
      </c>
      <c r="U7" s="142">
        <v>0.5</v>
      </c>
      <c r="V7" s="142"/>
      <c r="W7" s="143">
        <f t="shared" si="5"/>
        <v>0.1875</v>
      </c>
      <c r="X7" s="144"/>
      <c r="Y7" s="145">
        <v>42952</v>
      </c>
      <c r="Z7" s="147"/>
      <c r="AA7" s="147"/>
      <c r="AB7" s="147"/>
      <c r="AC7" s="148"/>
      <c r="AD7" s="149"/>
      <c r="AE7" s="145">
        <v>42983</v>
      </c>
      <c r="AF7" s="142">
        <v>0.3125</v>
      </c>
      <c r="AG7" s="142">
        <v>0.72916666666666663</v>
      </c>
      <c r="AH7" s="142">
        <v>4.1666666666666664E-2</v>
      </c>
      <c r="AI7" s="143">
        <f t="shared" si="7"/>
        <v>0.37499999999999994</v>
      </c>
      <c r="AJ7" s="144" t="s">
        <v>123</v>
      </c>
      <c r="AK7" s="51">
        <v>43013</v>
      </c>
      <c r="AL7" s="19">
        <v>0.3125</v>
      </c>
      <c r="AM7" s="19">
        <v>0.5</v>
      </c>
      <c r="AN7" s="19"/>
      <c r="AO7" s="20">
        <f t="shared" si="4"/>
        <v>0.1875</v>
      </c>
      <c r="AP7" s="21"/>
      <c r="AQ7" s="51">
        <v>43044</v>
      </c>
      <c r="AR7" s="107"/>
      <c r="AS7" s="107"/>
      <c r="AT7" s="107"/>
      <c r="AU7" s="108"/>
      <c r="AV7" s="109"/>
      <c r="AW7" s="51">
        <v>43074</v>
      </c>
      <c r="AX7" s="19">
        <v>0.3125</v>
      </c>
      <c r="AY7" s="41">
        <v>0.83333333333333337</v>
      </c>
      <c r="AZ7" s="19">
        <v>4.1666666666666664E-2</v>
      </c>
      <c r="BA7" s="20">
        <f t="shared" si="8"/>
        <v>0.47916666666666669</v>
      </c>
      <c r="BB7" s="21"/>
    </row>
    <row r="8" spans="1:54" x14ac:dyDescent="0.25">
      <c r="A8" s="151"/>
      <c r="B8" s="95"/>
      <c r="C8" s="96"/>
      <c r="D8" s="96">
        <f t="shared" si="6"/>
        <v>0</v>
      </c>
      <c r="E8" s="96"/>
      <c r="G8" s="141">
        <v>42861</v>
      </c>
      <c r="H8" s="146" t="s">
        <v>17</v>
      </c>
      <c r="I8" s="146"/>
      <c r="J8" s="146"/>
      <c r="K8" s="146"/>
      <c r="L8" s="146"/>
      <c r="M8" s="145">
        <v>42892</v>
      </c>
      <c r="N8" s="142">
        <v>0.3125</v>
      </c>
      <c r="O8" s="142">
        <v>0.66666666666666663</v>
      </c>
      <c r="P8" s="142">
        <v>4.1666666666666664E-2</v>
      </c>
      <c r="Q8" s="143">
        <f t="shared" si="9"/>
        <v>0.31249999999999994</v>
      </c>
      <c r="R8" s="144" t="s">
        <v>72</v>
      </c>
      <c r="S8" s="145">
        <v>42922</v>
      </c>
      <c r="T8" s="142">
        <v>0.3125</v>
      </c>
      <c r="U8" s="142">
        <v>0.5</v>
      </c>
      <c r="V8" s="142"/>
      <c r="W8" s="143">
        <f t="shared" si="5"/>
        <v>0.1875</v>
      </c>
      <c r="X8" s="144"/>
      <c r="Y8" s="145">
        <v>42953</v>
      </c>
      <c r="Z8" s="147"/>
      <c r="AA8" s="147"/>
      <c r="AB8" s="147"/>
      <c r="AC8" s="148"/>
      <c r="AD8" s="149"/>
      <c r="AE8" s="145">
        <v>42984</v>
      </c>
      <c r="AF8" s="142">
        <v>0.3125</v>
      </c>
      <c r="AG8" s="142">
        <v>0.5</v>
      </c>
      <c r="AH8" s="142"/>
      <c r="AI8" s="143">
        <f t="shared" si="7"/>
        <v>0.1875</v>
      </c>
      <c r="AJ8" s="144"/>
      <c r="AK8" s="51">
        <v>43014</v>
      </c>
      <c r="AL8" s="19">
        <v>0.3125</v>
      </c>
      <c r="AM8" s="19">
        <v>0.5</v>
      </c>
      <c r="AN8" s="19"/>
      <c r="AO8" s="20">
        <f t="shared" si="4"/>
        <v>0.1875</v>
      </c>
      <c r="AP8" s="21"/>
      <c r="AQ8" s="51">
        <v>43045</v>
      </c>
      <c r="AR8" s="41">
        <v>0.33333333333333331</v>
      </c>
      <c r="AS8" s="19">
        <v>0.5</v>
      </c>
      <c r="AT8" s="19"/>
      <c r="AU8" s="20">
        <f>AS8-AR8-AT8</f>
        <v>0.16666666666666669</v>
      </c>
      <c r="AV8" s="21" t="s">
        <v>175</v>
      </c>
      <c r="AW8" s="51">
        <v>43075</v>
      </c>
      <c r="AX8" s="19">
        <v>0.3125</v>
      </c>
      <c r="AY8" s="19">
        <v>0.72916666666666663</v>
      </c>
      <c r="AZ8" s="19">
        <v>4.1666666666666664E-2</v>
      </c>
      <c r="BA8" s="20">
        <f t="shared" si="8"/>
        <v>0.37499999999999994</v>
      </c>
      <c r="BB8" s="21"/>
    </row>
    <row r="9" spans="1:54" x14ac:dyDescent="0.25">
      <c r="A9" s="151"/>
      <c r="B9" s="95"/>
      <c r="C9" s="96"/>
      <c r="D9" s="96">
        <f t="shared" si="6"/>
        <v>0</v>
      </c>
      <c r="E9" s="96"/>
      <c r="G9" s="141">
        <v>42862</v>
      </c>
      <c r="H9" s="146" t="s">
        <v>17</v>
      </c>
      <c r="I9" s="146"/>
      <c r="J9" s="146"/>
      <c r="K9" s="146"/>
      <c r="L9" s="146"/>
      <c r="M9" s="145">
        <v>42893</v>
      </c>
      <c r="N9" s="142">
        <v>0.3125</v>
      </c>
      <c r="O9" s="142">
        <v>0.5</v>
      </c>
      <c r="P9" s="142"/>
      <c r="Q9" s="143">
        <f t="shared" si="9"/>
        <v>0.1875</v>
      </c>
      <c r="R9" s="144"/>
      <c r="S9" s="145">
        <v>42923</v>
      </c>
      <c r="T9" s="142">
        <v>0.3125</v>
      </c>
      <c r="U9" s="142">
        <v>0.54166666666666663</v>
      </c>
      <c r="V9" s="142"/>
      <c r="W9" s="143">
        <f t="shared" si="5"/>
        <v>0.22916666666666663</v>
      </c>
      <c r="X9" s="144" t="s">
        <v>79</v>
      </c>
      <c r="Y9" s="145">
        <v>42954</v>
      </c>
      <c r="Z9" s="142">
        <v>0.3125</v>
      </c>
      <c r="AA9" s="142">
        <v>0.625</v>
      </c>
      <c r="AB9" s="142">
        <v>4.1666666666666664E-2</v>
      </c>
      <c r="AC9" s="143">
        <f t="shared" ref="AC9:AC33" si="10">AA9-Z9-AB9</f>
        <v>0.27083333333333331</v>
      </c>
      <c r="AD9" s="144" t="s">
        <v>113</v>
      </c>
      <c r="AE9" s="145">
        <v>42985</v>
      </c>
      <c r="AF9" s="142">
        <v>0.3125</v>
      </c>
      <c r="AG9" s="142">
        <v>0.54166666666666663</v>
      </c>
      <c r="AH9" s="142"/>
      <c r="AI9" s="143">
        <f t="shared" si="7"/>
        <v>0.22916666666666663</v>
      </c>
      <c r="AJ9" s="144" t="s">
        <v>124</v>
      </c>
      <c r="AK9" s="51">
        <v>43015</v>
      </c>
      <c r="AL9" s="107"/>
      <c r="AM9" s="107"/>
      <c r="AN9" s="107"/>
      <c r="AO9" s="108"/>
      <c r="AP9" s="109"/>
      <c r="AQ9" s="51">
        <v>43046</v>
      </c>
      <c r="AR9" s="19">
        <v>0.3125</v>
      </c>
      <c r="AS9" s="19">
        <v>0.5</v>
      </c>
      <c r="AT9" s="19"/>
      <c r="AU9" s="20">
        <f>AS9-AR9-AT9</f>
        <v>0.1875</v>
      </c>
      <c r="AV9" s="21"/>
      <c r="AW9" s="51">
        <v>43076</v>
      </c>
      <c r="AX9" s="19">
        <v>0.29166666666666669</v>
      </c>
      <c r="AY9" s="19">
        <v>0.5</v>
      </c>
      <c r="AZ9" s="19"/>
      <c r="BA9" s="20">
        <f t="shared" si="8"/>
        <v>0.20833333333333331</v>
      </c>
      <c r="BB9" s="21"/>
    </row>
    <row r="10" spans="1:54" x14ac:dyDescent="0.25">
      <c r="A10" s="151" t="s">
        <v>0</v>
      </c>
      <c r="B10" s="95">
        <v>72</v>
      </c>
      <c r="C10" s="96">
        <v>72</v>
      </c>
      <c r="D10" s="96">
        <f t="shared" si="6"/>
        <v>0</v>
      </c>
      <c r="E10" s="96"/>
      <c r="G10" s="141">
        <v>42863</v>
      </c>
      <c r="H10" s="142">
        <v>0.3125</v>
      </c>
      <c r="I10" s="142">
        <v>0.5</v>
      </c>
      <c r="J10" s="142">
        <v>0</v>
      </c>
      <c r="K10" s="143">
        <f t="shared" ref="K10:K14" si="11">I10-H10-J10</f>
        <v>0.1875</v>
      </c>
      <c r="L10" s="144"/>
      <c r="M10" s="145">
        <v>42894</v>
      </c>
      <c r="N10" s="142">
        <v>0.3125</v>
      </c>
      <c r="O10" s="142">
        <v>0.52083333333333337</v>
      </c>
      <c r="P10" s="142"/>
      <c r="Q10" s="143">
        <f t="shared" si="9"/>
        <v>0.20833333333333337</v>
      </c>
      <c r="R10" s="144" t="s">
        <v>73</v>
      </c>
      <c r="S10" s="145">
        <v>42924</v>
      </c>
      <c r="T10" s="146" t="s">
        <v>17</v>
      </c>
      <c r="U10" s="146"/>
      <c r="V10" s="146"/>
      <c r="W10" s="146"/>
      <c r="X10" s="146"/>
      <c r="Y10" s="145">
        <v>42955</v>
      </c>
      <c r="Z10" s="142">
        <v>0.3125</v>
      </c>
      <c r="AA10" s="142">
        <v>0.5</v>
      </c>
      <c r="AB10" s="142"/>
      <c r="AC10" s="143">
        <f t="shared" si="10"/>
        <v>0.1875</v>
      </c>
      <c r="AD10" s="144"/>
      <c r="AE10" s="145">
        <v>42986</v>
      </c>
      <c r="AF10" s="142">
        <v>0.3125</v>
      </c>
      <c r="AG10" s="142">
        <v>0.66666666666666663</v>
      </c>
      <c r="AH10" s="142">
        <v>4.1666666666666664E-2</v>
      </c>
      <c r="AI10" s="143">
        <f t="shared" si="7"/>
        <v>0.31249999999999994</v>
      </c>
      <c r="AJ10" s="144" t="s">
        <v>78</v>
      </c>
      <c r="AK10" s="51">
        <v>43016</v>
      </c>
      <c r="AL10" s="107"/>
      <c r="AM10" s="107"/>
      <c r="AN10" s="107"/>
      <c r="AO10" s="108"/>
      <c r="AP10" s="109"/>
      <c r="AQ10" s="51">
        <v>43047</v>
      </c>
      <c r="AR10" s="19">
        <v>0.3125</v>
      </c>
      <c r="AS10" s="19">
        <v>0.5</v>
      </c>
      <c r="AT10" s="19"/>
      <c r="AU10" s="20">
        <f>AS10-AR10-AT10</f>
        <v>0.1875</v>
      </c>
      <c r="AV10" s="21"/>
      <c r="AW10" s="51">
        <v>43077</v>
      </c>
      <c r="AX10" s="19">
        <v>0.3125</v>
      </c>
      <c r="AY10" s="19">
        <v>0.5</v>
      </c>
      <c r="AZ10" s="19"/>
      <c r="BA10" s="20">
        <f t="shared" si="8"/>
        <v>0.1875</v>
      </c>
      <c r="BB10" s="21"/>
    </row>
    <row r="11" spans="1:54" x14ac:dyDescent="0.25">
      <c r="A11" s="151" t="s">
        <v>66</v>
      </c>
      <c r="B11" s="95">
        <v>99</v>
      </c>
      <c r="C11" s="96">
        <v>146.25</v>
      </c>
      <c r="D11" s="96">
        <f t="shared" si="6"/>
        <v>47.25</v>
      </c>
      <c r="E11" s="96"/>
      <c r="G11" s="141">
        <v>42864</v>
      </c>
      <c r="H11" s="142">
        <v>0.3125</v>
      </c>
      <c r="I11" s="142">
        <v>0.5</v>
      </c>
      <c r="J11" s="142">
        <v>0</v>
      </c>
      <c r="K11" s="143">
        <f t="shared" si="11"/>
        <v>0.1875</v>
      </c>
      <c r="L11" s="144"/>
      <c r="M11" s="145">
        <v>42895</v>
      </c>
      <c r="N11" s="142">
        <v>0.3125</v>
      </c>
      <c r="O11" s="142">
        <v>0.70833333333333337</v>
      </c>
      <c r="P11" s="142">
        <v>4.1666666666666664E-2</v>
      </c>
      <c r="Q11" s="143">
        <f t="shared" si="9"/>
        <v>0.35416666666666669</v>
      </c>
      <c r="R11" s="144" t="s">
        <v>72</v>
      </c>
      <c r="S11" s="145">
        <v>42925</v>
      </c>
      <c r="T11" s="146" t="s">
        <v>17</v>
      </c>
      <c r="U11" s="146"/>
      <c r="V11" s="146"/>
      <c r="W11" s="146"/>
      <c r="X11" s="146"/>
      <c r="Y11" s="145">
        <v>42956</v>
      </c>
      <c r="Z11" s="142">
        <v>0.3125</v>
      </c>
      <c r="AA11" s="142">
        <v>0.5</v>
      </c>
      <c r="AB11" s="142"/>
      <c r="AC11" s="143">
        <f t="shared" si="10"/>
        <v>0.1875</v>
      </c>
      <c r="AD11" s="144"/>
      <c r="AE11" s="145">
        <v>42987</v>
      </c>
      <c r="AF11" s="147"/>
      <c r="AG11" s="147"/>
      <c r="AH11" s="147"/>
      <c r="AI11" s="148"/>
      <c r="AJ11" s="149"/>
      <c r="AK11" s="51">
        <v>43017</v>
      </c>
      <c r="AL11" s="19">
        <v>0.3125</v>
      </c>
      <c r="AM11" s="19">
        <v>0.5</v>
      </c>
      <c r="AN11" s="19"/>
      <c r="AO11" s="20">
        <f t="shared" ref="AO11:AO33" si="12">AM11-AL11-AN11</f>
        <v>0.1875</v>
      </c>
      <c r="AP11" s="21"/>
      <c r="AQ11" s="51">
        <v>43048</v>
      </c>
      <c r="AR11" s="19">
        <v>0.3125</v>
      </c>
      <c r="AS11" s="19">
        <v>0.5</v>
      </c>
      <c r="AT11" s="19"/>
      <c r="AU11" s="20">
        <f>AS11-AR11-AT11</f>
        <v>0.1875</v>
      </c>
      <c r="AV11" s="21"/>
      <c r="AW11" s="51">
        <v>43078</v>
      </c>
      <c r="AX11" s="107"/>
      <c r="AY11" s="107"/>
      <c r="AZ11" s="107"/>
      <c r="BA11" s="108"/>
      <c r="BB11" s="109"/>
    </row>
    <row r="12" spans="1:54" x14ac:dyDescent="0.25">
      <c r="A12" s="151" t="s">
        <v>25</v>
      </c>
      <c r="B12" s="95">
        <v>94.5</v>
      </c>
      <c r="C12" s="96">
        <v>103.75</v>
      </c>
      <c r="D12" s="96">
        <f t="shared" si="6"/>
        <v>9.25</v>
      </c>
      <c r="E12" s="96"/>
      <c r="G12" s="141">
        <v>42865</v>
      </c>
      <c r="H12" s="142">
        <v>0.3125</v>
      </c>
      <c r="I12" s="142">
        <v>0.5</v>
      </c>
      <c r="J12" s="142">
        <v>0</v>
      </c>
      <c r="K12" s="143">
        <f t="shared" si="11"/>
        <v>0.1875</v>
      </c>
      <c r="L12" s="144"/>
      <c r="M12" s="145">
        <v>42896</v>
      </c>
      <c r="N12" s="146" t="s">
        <v>17</v>
      </c>
      <c r="O12" s="146"/>
      <c r="P12" s="146"/>
      <c r="Q12" s="146"/>
      <c r="R12" s="146"/>
      <c r="S12" s="145">
        <v>42926</v>
      </c>
      <c r="T12" s="142">
        <v>0.3125</v>
      </c>
      <c r="U12" s="142">
        <v>0.54166666666666663</v>
      </c>
      <c r="V12" s="142"/>
      <c r="W12" s="143">
        <f t="shared" ref="W12:W16" si="13">U12-T12-V12</f>
        <v>0.22916666666666663</v>
      </c>
      <c r="X12" s="144" t="s">
        <v>80</v>
      </c>
      <c r="Y12" s="145">
        <v>42957</v>
      </c>
      <c r="Z12" s="142">
        <v>0.3125</v>
      </c>
      <c r="AA12" s="142">
        <v>0.52083333333333337</v>
      </c>
      <c r="AB12" s="142"/>
      <c r="AC12" s="143">
        <f t="shared" si="10"/>
        <v>0.20833333333333337</v>
      </c>
      <c r="AD12" s="144" t="s">
        <v>79</v>
      </c>
      <c r="AE12" s="145">
        <v>42988</v>
      </c>
      <c r="AF12" s="147"/>
      <c r="AG12" s="147"/>
      <c r="AH12" s="147"/>
      <c r="AI12" s="148"/>
      <c r="AJ12" s="149"/>
      <c r="AK12" s="51">
        <v>43018</v>
      </c>
      <c r="AL12" s="19">
        <v>0.3125</v>
      </c>
      <c r="AM12" s="19">
        <v>0.58333333333333337</v>
      </c>
      <c r="AN12" s="19">
        <v>2.0833333333333332E-2</v>
      </c>
      <c r="AO12" s="20">
        <f t="shared" si="12"/>
        <v>0.25000000000000006</v>
      </c>
      <c r="AP12" s="21"/>
      <c r="AQ12" s="51">
        <v>43049</v>
      </c>
      <c r="AR12" s="19">
        <v>0.3125</v>
      </c>
      <c r="AS12" s="19">
        <v>0.5</v>
      </c>
      <c r="AT12" s="19"/>
      <c r="AU12" s="20">
        <f>AS12-AR12-AT12</f>
        <v>0.1875</v>
      </c>
      <c r="AV12" s="187" t="s">
        <v>148</v>
      </c>
      <c r="AW12" s="51">
        <v>43079</v>
      </c>
      <c r="AX12" s="107"/>
      <c r="AY12" s="107"/>
      <c r="AZ12" s="107"/>
      <c r="BA12" s="108"/>
      <c r="BB12" s="109"/>
    </row>
    <row r="13" spans="1:54" x14ac:dyDescent="0.25">
      <c r="A13" s="151" t="s">
        <v>26</v>
      </c>
      <c r="B13" s="95">
        <v>99</v>
      </c>
      <c r="C13" s="96">
        <v>138.25</v>
      </c>
      <c r="D13" s="96">
        <f t="shared" si="6"/>
        <v>39.25</v>
      </c>
      <c r="E13" s="96"/>
      <c r="G13" s="141">
        <v>42866</v>
      </c>
      <c r="H13" s="142">
        <v>0.3125</v>
      </c>
      <c r="I13" s="142">
        <v>0.5</v>
      </c>
      <c r="J13" s="142">
        <v>0</v>
      </c>
      <c r="K13" s="143">
        <f t="shared" si="11"/>
        <v>0.1875</v>
      </c>
      <c r="L13" s="144"/>
      <c r="M13" s="145">
        <v>42897</v>
      </c>
      <c r="N13" s="146" t="s">
        <v>17</v>
      </c>
      <c r="O13" s="146"/>
      <c r="P13" s="146"/>
      <c r="Q13" s="146"/>
      <c r="R13" s="146"/>
      <c r="S13" s="145">
        <v>42927</v>
      </c>
      <c r="T13" s="142">
        <v>0.3125</v>
      </c>
      <c r="U13" s="142">
        <v>0.5</v>
      </c>
      <c r="V13" s="142"/>
      <c r="W13" s="143">
        <f t="shared" si="13"/>
        <v>0.1875</v>
      </c>
      <c r="X13" s="144"/>
      <c r="Y13" s="145">
        <v>42958</v>
      </c>
      <c r="Z13" s="142" t="s">
        <v>114</v>
      </c>
      <c r="AA13" s="142"/>
      <c r="AB13" s="142"/>
      <c r="AC13" s="143">
        <v>0</v>
      </c>
      <c r="AD13" s="144"/>
      <c r="AE13" s="145">
        <v>42989</v>
      </c>
      <c r="AF13" s="142">
        <v>0.3125</v>
      </c>
      <c r="AG13" s="142">
        <v>0.8125</v>
      </c>
      <c r="AH13" s="142">
        <v>4.1666666666666664E-2</v>
      </c>
      <c r="AI13" s="143">
        <f t="shared" ref="AI13:AI17" si="14">AG13-AF13-AH13</f>
        <v>0.45833333333333331</v>
      </c>
      <c r="AJ13" s="144" t="s">
        <v>125</v>
      </c>
      <c r="AK13" s="51">
        <v>43019</v>
      </c>
      <c r="AL13" s="19">
        <v>0.3125</v>
      </c>
      <c r="AM13" s="19">
        <v>0.57291666666666663</v>
      </c>
      <c r="AN13" s="19">
        <v>4.1666666666666664E-2</v>
      </c>
      <c r="AO13" s="20">
        <f t="shared" si="12"/>
        <v>0.21874999999999997</v>
      </c>
      <c r="AP13" s="21"/>
      <c r="AQ13" s="51">
        <v>43050</v>
      </c>
      <c r="AR13" s="107"/>
      <c r="AS13" s="107"/>
      <c r="AT13" s="107"/>
      <c r="AU13" s="108"/>
      <c r="AV13" s="109"/>
      <c r="AW13" s="51">
        <v>43080</v>
      </c>
      <c r="AX13" s="19">
        <v>0.3125</v>
      </c>
      <c r="AY13" s="41">
        <v>0.64583333333333337</v>
      </c>
      <c r="AZ13" s="19">
        <v>2.0833333333333332E-2</v>
      </c>
      <c r="BA13" s="20">
        <f t="shared" ref="BA13:BA17" si="15">AY13-AX13-AZ13</f>
        <v>0.31250000000000006</v>
      </c>
      <c r="BB13" s="21"/>
    </row>
    <row r="14" spans="1:54" x14ac:dyDescent="0.25">
      <c r="A14" s="151" t="s">
        <v>27</v>
      </c>
      <c r="B14" s="95">
        <v>94.5</v>
      </c>
      <c r="C14" s="96">
        <v>114.5</v>
      </c>
      <c r="D14" s="96">
        <f t="shared" si="6"/>
        <v>20</v>
      </c>
      <c r="E14" s="96"/>
      <c r="G14" s="141">
        <v>42867</v>
      </c>
      <c r="H14" s="142">
        <v>0.3125</v>
      </c>
      <c r="I14" s="142">
        <v>0.5</v>
      </c>
      <c r="J14" s="142">
        <v>0</v>
      </c>
      <c r="K14" s="143">
        <f t="shared" si="11"/>
        <v>0.1875</v>
      </c>
      <c r="L14" s="144"/>
      <c r="M14" s="145">
        <v>42898</v>
      </c>
      <c r="N14" s="142">
        <v>0.3125</v>
      </c>
      <c r="O14" s="142">
        <v>0.5</v>
      </c>
      <c r="P14" s="142"/>
      <c r="Q14" s="143">
        <f t="shared" ref="Q14:Q32" si="16">O14-N14-P14</f>
        <v>0.1875</v>
      </c>
      <c r="R14" s="144"/>
      <c r="S14" s="145">
        <v>42928</v>
      </c>
      <c r="T14" s="142">
        <v>0.3125</v>
      </c>
      <c r="U14" s="142">
        <v>0.5</v>
      </c>
      <c r="V14" s="142"/>
      <c r="W14" s="143">
        <f t="shared" si="13"/>
        <v>0.1875</v>
      </c>
      <c r="X14" s="144"/>
      <c r="Y14" s="145">
        <v>42959</v>
      </c>
      <c r="Z14" s="147"/>
      <c r="AA14" s="147"/>
      <c r="AB14" s="147"/>
      <c r="AC14" s="148"/>
      <c r="AD14" s="149"/>
      <c r="AE14" s="145">
        <v>42990</v>
      </c>
      <c r="AF14" s="142">
        <v>0.3125</v>
      </c>
      <c r="AG14" s="142">
        <v>0.72916666666666663</v>
      </c>
      <c r="AH14" s="142">
        <v>4.1666666666666664E-2</v>
      </c>
      <c r="AI14" s="143">
        <f t="shared" si="14"/>
        <v>0.37499999999999994</v>
      </c>
      <c r="AJ14" s="144" t="s">
        <v>126</v>
      </c>
      <c r="AK14" s="51">
        <v>43020</v>
      </c>
      <c r="AL14" s="19">
        <v>0.3125</v>
      </c>
      <c r="AM14" s="19">
        <v>0.5</v>
      </c>
      <c r="AN14" s="19"/>
      <c r="AO14" s="20">
        <f t="shared" si="12"/>
        <v>0.1875</v>
      </c>
      <c r="AP14" s="21"/>
      <c r="AQ14" s="51">
        <v>43051</v>
      </c>
      <c r="AR14" s="107"/>
      <c r="AS14" s="107"/>
      <c r="AT14" s="107"/>
      <c r="AU14" s="108"/>
      <c r="AV14" s="109"/>
      <c r="AW14" s="51">
        <v>43081</v>
      </c>
      <c r="AX14" s="19">
        <v>0.3125</v>
      </c>
      <c r="AY14" s="19">
        <v>0.5</v>
      </c>
      <c r="AZ14" s="19"/>
      <c r="BA14" s="20">
        <f t="shared" si="15"/>
        <v>0.1875</v>
      </c>
      <c r="BB14" s="21"/>
    </row>
    <row r="15" spans="1:54" x14ac:dyDescent="0.25">
      <c r="A15" s="151" t="s">
        <v>28</v>
      </c>
      <c r="B15" s="95">
        <v>99</v>
      </c>
      <c r="C15" s="96">
        <v>120.75</v>
      </c>
      <c r="D15" s="96">
        <f t="shared" si="6"/>
        <v>21.75</v>
      </c>
      <c r="E15" s="96"/>
      <c r="G15" s="141">
        <v>42868</v>
      </c>
      <c r="H15" s="146" t="s">
        <v>17</v>
      </c>
      <c r="I15" s="146"/>
      <c r="J15" s="146"/>
      <c r="K15" s="146"/>
      <c r="L15" s="146"/>
      <c r="M15" s="145">
        <v>42899</v>
      </c>
      <c r="N15" s="142">
        <v>0.3125</v>
      </c>
      <c r="O15" s="142">
        <v>0.5</v>
      </c>
      <c r="P15" s="142"/>
      <c r="Q15" s="143">
        <f t="shared" si="16"/>
        <v>0.1875</v>
      </c>
      <c r="R15" s="144"/>
      <c r="S15" s="145">
        <v>42929</v>
      </c>
      <c r="T15" s="142">
        <v>0.3125</v>
      </c>
      <c r="U15" s="142">
        <v>0.625</v>
      </c>
      <c r="V15" s="142">
        <v>4.1666666666666664E-2</v>
      </c>
      <c r="W15" s="143">
        <f t="shared" si="13"/>
        <v>0.27083333333333331</v>
      </c>
      <c r="X15" s="144" t="s">
        <v>81</v>
      </c>
      <c r="Y15" s="145">
        <v>42960</v>
      </c>
      <c r="Z15" s="147"/>
      <c r="AA15" s="147"/>
      <c r="AB15" s="147"/>
      <c r="AC15" s="148"/>
      <c r="AD15" s="149"/>
      <c r="AE15" s="179">
        <v>42991</v>
      </c>
      <c r="AF15" s="180">
        <v>0.3125</v>
      </c>
      <c r="AG15" s="180">
        <v>0.5</v>
      </c>
      <c r="AH15" s="180"/>
      <c r="AI15" s="174">
        <f t="shared" si="14"/>
        <v>0.1875</v>
      </c>
      <c r="AJ15" s="173" t="s">
        <v>148</v>
      </c>
      <c r="AK15" s="51">
        <v>43021</v>
      </c>
      <c r="AL15" s="19">
        <v>0.3125</v>
      </c>
      <c r="AM15" s="19">
        <v>0.5</v>
      </c>
      <c r="AN15" s="19"/>
      <c r="AO15" s="20">
        <f t="shared" si="12"/>
        <v>0.1875</v>
      </c>
      <c r="AP15" s="21"/>
      <c r="AQ15" s="51">
        <v>43052</v>
      </c>
      <c r="AR15" s="19">
        <v>0.3125</v>
      </c>
      <c r="AS15" s="19">
        <v>0.41666666666666669</v>
      </c>
      <c r="AT15" s="19"/>
      <c r="AU15" s="20">
        <f>AS15-AR15-AT15</f>
        <v>0.10416666666666669</v>
      </c>
      <c r="AV15" s="21"/>
      <c r="AW15" s="51">
        <v>43082</v>
      </c>
      <c r="AX15" s="19">
        <v>0.3125</v>
      </c>
      <c r="AY15" s="41">
        <v>0.875</v>
      </c>
      <c r="AZ15" s="19">
        <v>0.20833333333333334</v>
      </c>
      <c r="BA15" s="20">
        <f t="shared" si="15"/>
        <v>0.35416666666666663</v>
      </c>
      <c r="BB15" s="21"/>
    </row>
    <row r="16" spans="1:54" x14ac:dyDescent="0.25">
      <c r="A16" s="151" t="s">
        <v>29</v>
      </c>
      <c r="B16" s="95">
        <v>99</v>
      </c>
      <c r="C16" s="189">
        <v>112</v>
      </c>
      <c r="D16" s="96">
        <f t="shared" si="6"/>
        <v>13</v>
      </c>
      <c r="E16" s="96">
        <v>17.100000000000001</v>
      </c>
      <c r="G16" s="141">
        <v>42869</v>
      </c>
      <c r="H16" s="146" t="s">
        <v>17</v>
      </c>
      <c r="I16" s="146"/>
      <c r="J16" s="146"/>
      <c r="K16" s="146"/>
      <c r="L16" s="146"/>
      <c r="M16" s="145">
        <v>42900</v>
      </c>
      <c r="N16" s="142">
        <v>0.3125</v>
      </c>
      <c r="O16" s="142">
        <v>0.54166666666666663</v>
      </c>
      <c r="P16" s="142"/>
      <c r="Q16" s="143">
        <f t="shared" si="16"/>
        <v>0.22916666666666663</v>
      </c>
      <c r="R16" s="144" t="s">
        <v>73</v>
      </c>
      <c r="S16" s="145">
        <v>42930</v>
      </c>
      <c r="T16" s="142">
        <v>0.3125</v>
      </c>
      <c r="U16" s="142">
        <v>0.5</v>
      </c>
      <c r="V16" s="142"/>
      <c r="W16" s="143">
        <f t="shared" si="13"/>
        <v>0.1875</v>
      </c>
      <c r="X16" s="144"/>
      <c r="Y16" s="145">
        <v>42961</v>
      </c>
      <c r="Z16" s="142">
        <v>0.3125</v>
      </c>
      <c r="AA16" s="142">
        <v>0.58333333333333337</v>
      </c>
      <c r="AB16" s="142">
        <v>4.1666666666666664E-2</v>
      </c>
      <c r="AC16" s="143">
        <f t="shared" si="10"/>
        <v>0.22916666666666671</v>
      </c>
      <c r="AD16" s="144" t="s">
        <v>79</v>
      </c>
      <c r="AE16" s="145">
        <v>42992</v>
      </c>
      <c r="AF16" s="142">
        <v>0.3125</v>
      </c>
      <c r="AG16" s="142">
        <v>0.5</v>
      </c>
      <c r="AH16" s="142"/>
      <c r="AI16" s="143">
        <f t="shared" si="14"/>
        <v>0.1875</v>
      </c>
      <c r="AJ16" s="144"/>
      <c r="AK16" s="51">
        <v>43022</v>
      </c>
      <c r="AL16" s="107"/>
      <c r="AM16" s="107"/>
      <c r="AN16" s="107"/>
      <c r="AO16" s="108"/>
      <c r="AP16" s="109"/>
      <c r="AQ16" s="51">
        <v>43053</v>
      </c>
      <c r="AR16" s="19">
        <v>0.3125</v>
      </c>
      <c r="AS16" s="19">
        <v>0.47916666666666669</v>
      </c>
      <c r="AT16" s="19"/>
      <c r="AU16" s="20">
        <f>AS16-AR16-AT16</f>
        <v>0.16666666666666669</v>
      </c>
      <c r="AV16" s="21"/>
      <c r="AW16" s="51">
        <v>43083</v>
      </c>
      <c r="AX16" s="19">
        <v>0.3125</v>
      </c>
      <c r="AY16" s="19">
        <v>0.5</v>
      </c>
      <c r="AZ16" s="19"/>
      <c r="BA16" s="20">
        <f t="shared" si="15"/>
        <v>0.1875</v>
      </c>
      <c r="BB16" s="21"/>
    </row>
    <row r="17" spans="1:54" ht="15.75" thickBot="1" x14ac:dyDescent="0.3">
      <c r="A17" s="152" t="s">
        <v>31</v>
      </c>
      <c r="B17" s="95">
        <v>94.5</v>
      </c>
      <c r="C17" s="200">
        <v>117.5</v>
      </c>
      <c r="D17" s="96">
        <f t="shared" si="6"/>
        <v>23</v>
      </c>
      <c r="E17" s="96">
        <f>B17*0.2</f>
        <v>18.900000000000002</v>
      </c>
      <c r="G17" s="141">
        <v>42870</v>
      </c>
      <c r="H17" s="142">
        <v>0.3125</v>
      </c>
      <c r="I17" s="142">
        <v>0.5</v>
      </c>
      <c r="J17" s="142">
        <v>0</v>
      </c>
      <c r="K17" s="143">
        <f t="shared" ref="K17:K21" si="17">I17-H17-J17</f>
        <v>0.1875</v>
      </c>
      <c r="L17" s="144"/>
      <c r="M17" s="145">
        <v>42901</v>
      </c>
      <c r="N17" s="142">
        <v>0.3125</v>
      </c>
      <c r="O17" s="142">
        <v>0.5</v>
      </c>
      <c r="P17" s="142"/>
      <c r="Q17" s="143">
        <f t="shared" si="16"/>
        <v>0.1875</v>
      </c>
      <c r="R17" s="144"/>
      <c r="S17" s="145">
        <v>42931</v>
      </c>
      <c r="T17" s="146" t="s">
        <v>17</v>
      </c>
      <c r="U17" s="146"/>
      <c r="V17" s="146"/>
      <c r="W17" s="146"/>
      <c r="X17" s="146"/>
      <c r="Y17" s="145">
        <v>42962</v>
      </c>
      <c r="Z17" s="142">
        <v>0.3125</v>
      </c>
      <c r="AA17" s="142">
        <v>0.71875</v>
      </c>
      <c r="AB17" s="142">
        <v>4.1666666666666664E-2</v>
      </c>
      <c r="AC17" s="143">
        <f t="shared" si="10"/>
        <v>0.36458333333333331</v>
      </c>
      <c r="AD17" s="144" t="s">
        <v>72</v>
      </c>
      <c r="AE17" s="145">
        <v>42993</v>
      </c>
      <c r="AF17" s="142">
        <v>0.3125</v>
      </c>
      <c r="AG17" s="142">
        <v>0.5</v>
      </c>
      <c r="AH17" s="142"/>
      <c r="AI17" s="143">
        <f t="shared" si="14"/>
        <v>0.1875</v>
      </c>
      <c r="AJ17" s="144"/>
      <c r="AK17" s="51">
        <v>43023</v>
      </c>
      <c r="AL17" s="107"/>
      <c r="AM17" s="107"/>
      <c r="AN17" s="107"/>
      <c r="AO17" s="108"/>
      <c r="AP17" s="109"/>
      <c r="AQ17" s="51">
        <v>43054</v>
      </c>
      <c r="AR17" s="19">
        <v>0.3125</v>
      </c>
      <c r="AS17" s="19">
        <v>0.58333333333333337</v>
      </c>
      <c r="AT17" s="19">
        <v>2.0833333333333332E-2</v>
      </c>
      <c r="AU17" s="20">
        <f>AS17-AR17-AT17</f>
        <v>0.25000000000000006</v>
      </c>
      <c r="AV17" s="56" t="s">
        <v>170</v>
      </c>
      <c r="AW17" s="51">
        <v>43084</v>
      </c>
      <c r="AX17" s="19">
        <v>0.3125</v>
      </c>
      <c r="AY17" s="19">
        <v>0.5</v>
      </c>
      <c r="AZ17" s="19"/>
      <c r="BA17" s="20">
        <f t="shared" si="15"/>
        <v>0.1875</v>
      </c>
      <c r="BB17" s="21"/>
    </row>
    <row r="18" spans="1:54" x14ac:dyDescent="0.25">
      <c r="G18" s="141">
        <v>42871</v>
      </c>
      <c r="H18" s="142">
        <v>0.3125</v>
      </c>
      <c r="I18" s="142">
        <v>0.5</v>
      </c>
      <c r="J18" s="142">
        <v>0</v>
      </c>
      <c r="K18" s="143">
        <f t="shared" si="17"/>
        <v>0.1875</v>
      </c>
      <c r="L18" s="144"/>
      <c r="M18" s="145">
        <v>42902</v>
      </c>
      <c r="N18" s="142">
        <v>0.3125</v>
      </c>
      <c r="O18" s="142">
        <v>0.69791666666666663</v>
      </c>
      <c r="P18" s="142">
        <v>4.1666666666666664E-2</v>
      </c>
      <c r="Q18" s="143">
        <f t="shared" si="16"/>
        <v>0.34374999999999994</v>
      </c>
      <c r="R18" s="144" t="s">
        <v>74</v>
      </c>
      <c r="S18" s="145">
        <v>42932</v>
      </c>
      <c r="T18" s="146" t="s">
        <v>17</v>
      </c>
      <c r="U18" s="146"/>
      <c r="V18" s="146"/>
      <c r="W18" s="146"/>
      <c r="X18" s="146"/>
      <c r="Y18" s="145">
        <v>42963</v>
      </c>
      <c r="Z18" s="142">
        <v>0.3125</v>
      </c>
      <c r="AA18" s="142">
        <v>0.58333333333333337</v>
      </c>
      <c r="AB18" s="142">
        <v>4.1666666666666664E-2</v>
      </c>
      <c r="AC18" s="143">
        <f t="shared" si="10"/>
        <v>0.22916666666666671</v>
      </c>
      <c r="AD18" s="144" t="s">
        <v>72</v>
      </c>
      <c r="AE18" s="145">
        <v>42994</v>
      </c>
      <c r="AF18" s="147"/>
      <c r="AG18" s="147"/>
      <c r="AH18" s="147"/>
      <c r="AI18" s="148"/>
      <c r="AJ18" s="149"/>
      <c r="AK18" s="51">
        <v>43024</v>
      </c>
      <c r="AL18" s="19">
        <v>0.3125</v>
      </c>
      <c r="AM18" s="19">
        <v>0.71875</v>
      </c>
      <c r="AN18" s="19">
        <v>4.1666666666666664E-2</v>
      </c>
      <c r="AO18" s="20">
        <f t="shared" si="12"/>
        <v>0.36458333333333331</v>
      </c>
      <c r="AP18" s="21" t="s">
        <v>153</v>
      </c>
      <c r="AQ18" s="51">
        <v>43055</v>
      </c>
      <c r="AR18" s="19">
        <v>0.3125</v>
      </c>
      <c r="AS18" s="19">
        <v>0.53125</v>
      </c>
      <c r="AT18" s="19"/>
      <c r="AU18" s="20">
        <f>AS18-AR18-AT18</f>
        <v>0.21875</v>
      </c>
      <c r="AV18" s="21"/>
      <c r="AW18" s="51">
        <v>43085</v>
      </c>
      <c r="AX18" s="107"/>
      <c r="AY18" s="107"/>
      <c r="AZ18" s="107"/>
      <c r="BA18" s="108"/>
      <c r="BB18" s="109"/>
    </row>
    <row r="19" spans="1:54" x14ac:dyDescent="0.25">
      <c r="A19" s="59" t="s">
        <v>137</v>
      </c>
      <c r="D19" s="68">
        <f>SUM(D3:D17)</f>
        <v>173.5</v>
      </c>
      <c r="E19" s="58">
        <f>-SUM(E6:E17)</f>
        <v>-36</v>
      </c>
      <c r="G19" s="141">
        <v>42872</v>
      </c>
      <c r="H19" s="142">
        <v>0.3125</v>
      </c>
      <c r="I19" s="142">
        <v>0.5</v>
      </c>
      <c r="J19" s="142">
        <v>0</v>
      </c>
      <c r="K19" s="143">
        <f t="shared" si="17"/>
        <v>0.1875</v>
      </c>
      <c r="L19" s="144"/>
      <c r="M19" s="145">
        <v>42903</v>
      </c>
      <c r="N19" s="146" t="s">
        <v>17</v>
      </c>
      <c r="O19" s="146"/>
      <c r="P19" s="146"/>
      <c r="Q19" s="146"/>
      <c r="R19" s="146"/>
      <c r="S19" s="145">
        <v>42933</v>
      </c>
      <c r="T19" s="142">
        <v>0.3125</v>
      </c>
      <c r="U19" s="142">
        <v>0.5</v>
      </c>
      <c r="V19" s="142"/>
      <c r="W19" s="143">
        <f t="shared" ref="W19:W23" si="18">U19-T19-V19</f>
        <v>0.1875</v>
      </c>
      <c r="X19" s="144"/>
      <c r="Y19" s="145">
        <v>42964</v>
      </c>
      <c r="Z19" s="142">
        <v>0.3125</v>
      </c>
      <c r="AA19" s="142">
        <v>0.82291666666666663</v>
      </c>
      <c r="AB19" s="142">
        <v>4.1666666666666664E-2</v>
      </c>
      <c r="AC19" s="143">
        <f t="shared" si="10"/>
        <v>0.46874999999999994</v>
      </c>
      <c r="AD19" s="144" t="s">
        <v>72</v>
      </c>
      <c r="AE19" s="145">
        <v>42995</v>
      </c>
      <c r="AF19" s="147"/>
      <c r="AG19" s="147"/>
      <c r="AH19" s="147"/>
      <c r="AI19" s="148"/>
      <c r="AJ19" s="149"/>
      <c r="AK19" s="51">
        <v>43025</v>
      </c>
      <c r="AL19" s="19">
        <v>0.3125</v>
      </c>
      <c r="AM19" s="19">
        <v>0.66666666666666663</v>
      </c>
      <c r="AN19" s="19">
        <v>4.1666666666666664E-2</v>
      </c>
      <c r="AO19" s="20">
        <f t="shared" si="12"/>
        <v>0.31249999999999994</v>
      </c>
      <c r="AP19" s="21" t="s">
        <v>125</v>
      </c>
      <c r="AQ19" s="51">
        <v>43056</v>
      </c>
      <c r="AR19" s="19">
        <v>0.3125</v>
      </c>
      <c r="AS19" s="19">
        <v>0.5</v>
      </c>
      <c r="AT19" s="19"/>
      <c r="AU19" s="20">
        <f>AS19-AR19-AT19</f>
        <v>0.1875</v>
      </c>
      <c r="AV19" s="21"/>
      <c r="AW19" s="51">
        <v>43086</v>
      </c>
      <c r="AX19" s="107"/>
      <c r="AY19" s="107"/>
      <c r="AZ19" s="107"/>
      <c r="BA19" s="108"/>
      <c r="BB19" s="109"/>
    </row>
    <row r="20" spans="1:54" x14ac:dyDescent="0.25">
      <c r="G20" s="141">
        <v>42873</v>
      </c>
      <c r="H20" s="142">
        <v>0.3125</v>
      </c>
      <c r="I20" s="142">
        <v>0.5</v>
      </c>
      <c r="J20" s="142">
        <v>0</v>
      </c>
      <c r="K20" s="143">
        <f t="shared" si="17"/>
        <v>0.1875</v>
      </c>
      <c r="L20" s="144"/>
      <c r="M20" s="145">
        <v>42904</v>
      </c>
      <c r="N20" s="146" t="s">
        <v>17</v>
      </c>
      <c r="O20" s="146"/>
      <c r="P20" s="146"/>
      <c r="Q20" s="146"/>
      <c r="R20" s="146"/>
      <c r="S20" s="145">
        <v>42934</v>
      </c>
      <c r="T20" s="142">
        <v>0.3125</v>
      </c>
      <c r="U20" s="142">
        <v>0.5</v>
      </c>
      <c r="V20" s="142"/>
      <c r="W20" s="143">
        <f t="shared" si="18"/>
        <v>0.1875</v>
      </c>
      <c r="X20" s="144"/>
      <c r="Y20" s="145">
        <v>42965</v>
      </c>
      <c r="Z20" s="142">
        <v>0.3125</v>
      </c>
      <c r="AA20" s="153">
        <v>0.6875</v>
      </c>
      <c r="AB20" s="142">
        <v>4.1666666666666664E-2</v>
      </c>
      <c r="AC20" s="143">
        <f t="shared" si="10"/>
        <v>0.33333333333333331</v>
      </c>
      <c r="AD20" s="144" t="s">
        <v>72</v>
      </c>
      <c r="AE20" s="145">
        <v>42996</v>
      </c>
      <c r="AF20" s="142"/>
      <c r="AG20" s="142"/>
      <c r="AH20" s="142"/>
      <c r="AI20" s="143">
        <f t="shared" ref="AI20:AI24" si="19">AG20-AF20-AH20</f>
        <v>0</v>
      </c>
      <c r="AJ20" s="144"/>
      <c r="AK20" s="51">
        <v>43026</v>
      </c>
      <c r="AL20" s="19">
        <v>0.3125</v>
      </c>
      <c r="AM20" s="19">
        <v>0.625</v>
      </c>
      <c r="AN20" s="19">
        <v>2.0833333333333332E-2</v>
      </c>
      <c r="AO20" s="20">
        <f t="shared" si="12"/>
        <v>0.29166666666666669</v>
      </c>
      <c r="AP20" s="21" t="s">
        <v>153</v>
      </c>
      <c r="AQ20" s="51">
        <v>43057</v>
      </c>
      <c r="AR20" s="107"/>
      <c r="AS20" s="107"/>
      <c r="AT20" s="107"/>
      <c r="AU20" s="108"/>
      <c r="AV20" s="109"/>
      <c r="AW20" s="51">
        <v>43087</v>
      </c>
      <c r="AX20" s="19">
        <v>0.3125</v>
      </c>
      <c r="AY20" s="19">
        <v>0.5</v>
      </c>
      <c r="AZ20" s="19"/>
      <c r="BA20" s="20">
        <f t="shared" ref="BA20:BA24" si="20">AY20-AX20-AZ20</f>
        <v>0.1875</v>
      </c>
      <c r="BB20" s="21"/>
    </row>
    <row r="21" spans="1:54" x14ac:dyDescent="0.25">
      <c r="A21" s="59" t="s">
        <v>136</v>
      </c>
      <c r="G21" s="141">
        <v>42874</v>
      </c>
      <c r="H21" s="142">
        <v>0.3125</v>
      </c>
      <c r="I21" s="142">
        <v>0.5</v>
      </c>
      <c r="J21" s="142">
        <v>0</v>
      </c>
      <c r="K21" s="143">
        <f t="shared" si="17"/>
        <v>0.1875</v>
      </c>
      <c r="L21" s="144"/>
      <c r="M21" s="145">
        <v>42905</v>
      </c>
      <c r="N21" s="142">
        <v>0.3125</v>
      </c>
      <c r="O21" s="142">
        <v>0.5</v>
      </c>
      <c r="P21" s="142"/>
      <c r="Q21" s="143">
        <f t="shared" si="16"/>
        <v>0.1875</v>
      </c>
      <c r="R21" s="144"/>
      <c r="S21" s="145">
        <v>42935</v>
      </c>
      <c r="T21" s="142">
        <v>0.3125</v>
      </c>
      <c r="U21" s="142">
        <v>0.5</v>
      </c>
      <c r="V21" s="142"/>
      <c r="W21" s="143">
        <f t="shared" si="18"/>
        <v>0.1875</v>
      </c>
      <c r="X21" s="144"/>
      <c r="Y21" s="145">
        <v>42966</v>
      </c>
      <c r="Z21" s="147"/>
      <c r="AA21" s="147"/>
      <c r="AB21" s="147"/>
      <c r="AC21" s="148"/>
      <c r="AD21" s="149"/>
      <c r="AE21" s="145">
        <v>42997</v>
      </c>
      <c r="AF21" s="142">
        <v>0.3125</v>
      </c>
      <c r="AG21" s="142">
        <v>0.5</v>
      </c>
      <c r="AH21" s="142"/>
      <c r="AI21" s="143">
        <f t="shared" si="19"/>
        <v>0.1875</v>
      </c>
      <c r="AJ21" s="144"/>
      <c r="AK21" s="51">
        <v>43027</v>
      </c>
      <c r="AL21" s="19">
        <v>0.3125</v>
      </c>
      <c r="AM21" s="19">
        <v>0.5</v>
      </c>
      <c r="AN21" s="19"/>
      <c r="AO21" s="20">
        <f t="shared" si="12"/>
        <v>0.1875</v>
      </c>
      <c r="AP21" s="21"/>
      <c r="AQ21" s="51">
        <v>43058</v>
      </c>
      <c r="AR21" s="107"/>
      <c r="AS21" s="107"/>
      <c r="AT21" s="107"/>
      <c r="AU21" s="108"/>
      <c r="AV21" s="109"/>
      <c r="AW21" s="51">
        <v>43088</v>
      </c>
      <c r="AX21" s="19">
        <v>0.3125</v>
      </c>
      <c r="AY21" s="19">
        <v>0.5</v>
      </c>
      <c r="AZ21" s="19"/>
      <c r="BA21" s="20">
        <f t="shared" si="20"/>
        <v>0.1875</v>
      </c>
      <c r="BB21" s="21"/>
    </row>
    <row r="22" spans="1:54" x14ac:dyDescent="0.25">
      <c r="A22" s="61">
        <v>42944</v>
      </c>
      <c r="C22" s="60"/>
      <c r="D22" s="74">
        <v>-4.5</v>
      </c>
      <c r="E22" s="74"/>
      <c r="G22" s="141">
        <v>42875</v>
      </c>
      <c r="H22" s="146" t="s">
        <v>17</v>
      </c>
      <c r="I22" s="146"/>
      <c r="J22" s="146"/>
      <c r="K22" s="146"/>
      <c r="L22" s="146"/>
      <c r="M22" s="145">
        <v>42906</v>
      </c>
      <c r="N22" s="142">
        <v>0.3125</v>
      </c>
      <c r="O22" s="142">
        <v>0.72916666666666663</v>
      </c>
      <c r="P22" s="142">
        <v>4.1666666666666664E-2</v>
      </c>
      <c r="Q22" s="143">
        <f t="shared" si="16"/>
        <v>0.37499999999999994</v>
      </c>
      <c r="R22" s="144" t="s">
        <v>72</v>
      </c>
      <c r="S22" s="145">
        <v>42936</v>
      </c>
      <c r="T22" s="142">
        <v>0.3125</v>
      </c>
      <c r="U22" s="142">
        <v>0.625</v>
      </c>
      <c r="V22" s="142">
        <v>4.1666666666666664E-2</v>
      </c>
      <c r="W22" s="143">
        <f t="shared" si="18"/>
        <v>0.27083333333333331</v>
      </c>
      <c r="X22" s="144" t="s">
        <v>82</v>
      </c>
      <c r="Y22" s="145">
        <v>42967</v>
      </c>
      <c r="Z22" s="147"/>
      <c r="AA22" s="147"/>
      <c r="AB22" s="147"/>
      <c r="AC22" s="148"/>
      <c r="AD22" s="149"/>
      <c r="AE22" s="145">
        <v>42998</v>
      </c>
      <c r="AF22" s="142">
        <v>0.3125</v>
      </c>
      <c r="AG22" s="142">
        <v>0.5</v>
      </c>
      <c r="AH22" s="142"/>
      <c r="AI22" s="143">
        <f t="shared" si="19"/>
        <v>0.1875</v>
      </c>
      <c r="AJ22" s="144"/>
      <c r="AK22" s="51">
        <v>43028</v>
      </c>
      <c r="AL22" s="19">
        <v>0.3125</v>
      </c>
      <c r="AM22" s="19">
        <v>0.5</v>
      </c>
      <c r="AN22" s="19"/>
      <c r="AO22" s="20">
        <f t="shared" si="12"/>
        <v>0.1875</v>
      </c>
      <c r="AP22" s="21"/>
      <c r="AQ22" s="51">
        <v>43059</v>
      </c>
      <c r="AR22" s="19">
        <v>0.3125</v>
      </c>
      <c r="AS22" s="19">
        <v>0.5</v>
      </c>
      <c r="AT22" s="19"/>
      <c r="AU22" s="20">
        <f>AS22-AR22-AT22</f>
        <v>0.1875</v>
      </c>
      <c r="AV22" s="21"/>
      <c r="AW22" s="51">
        <v>43089</v>
      </c>
      <c r="AX22" s="19">
        <v>0.3125</v>
      </c>
      <c r="AY22" s="19">
        <v>0.5</v>
      </c>
      <c r="AZ22" s="19"/>
      <c r="BA22" s="20">
        <f t="shared" si="20"/>
        <v>0.1875</v>
      </c>
      <c r="BB22" s="21"/>
    </row>
    <row r="23" spans="1:54" x14ac:dyDescent="0.25">
      <c r="A23" s="61">
        <v>42947</v>
      </c>
      <c r="B23" s="62"/>
      <c r="C23" s="62"/>
      <c r="D23" s="74">
        <v>-4.5</v>
      </c>
      <c r="E23" s="74"/>
      <c r="G23" s="141">
        <v>42876</v>
      </c>
      <c r="H23" s="146" t="s">
        <v>17</v>
      </c>
      <c r="I23" s="146"/>
      <c r="J23" s="146"/>
      <c r="K23" s="146"/>
      <c r="L23" s="146"/>
      <c r="M23" s="145">
        <v>42907</v>
      </c>
      <c r="N23" s="142">
        <v>0.3125</v>
      </c>
      <c r="O23" s="142">
        <v>0.5</v>
      </c>
      <c r="P23" s="142"/>
      <c r="Q23" s="143">
        <f t="shared" si="16"/>
        <v>0.1875</v>
      </c>
      <c r="R23" s="144"/>
      <c r="S23" s="145">
        <v>42937</v>
      </c>
      <c r="T23" s="142">
        <v>0.3125</v>
      </c>
      <c r="U23" s="142">
        <v>0.53125</v>
      </c>
      <c r="V23" s="142"/>
      <c r="W23" s="143">
        <f t="shared" si="18"/>
        <v>0.21875</v>
      </c>
      <c r="X23" s="144" t="s">
        <v>83</v>
      </c>
      <c r="Y23" s="145">
        <v>42968</v>
      </c>
      <c r="Z23" s="142">
        <v>0.3125</v>
      </c>
      <c r="AA23" s="142">
        <v>0.5625</v>
      </c>
      <c r="AB23" s="142">
        <v>4.1666666666666664E-2</v>
      </c>
      <c r="AC23" s="143">
        <f t="shared" si="10"/>
        <v>0.20833333333333334</v>
      </c>
      <c r="AD23" s="144"/>
      <c r="AE23" s="145">
        <v>42999</v>
      </c>
      <c r="AF23" s="142">
        <v>0.3125</v>
      </c>
      <c r="AG23" s="142">
        <v>0.5</v>
      </c>
      <c r="AH23" s="142"/>
      <c r="AI23" s="143">
        <f t="shared" si="19"/>
        <v>0.1875</v>
      </c>
      <c r="AJ23" s="144"/>
      <c r="AK23" s="51">
        <v>43029</v>
      </c>
      <c r="AL23" s="107"/>
      <c r="AM23" s="107"/>
      <c r="AN23" s="107"/>
      <c r="AO23" s="108"/>
      <c r="AP23" s="109"/>
      <c r="AQ23" s="51">
        <v>43060</v>
      </c>
      <c r="AR23" s="19">
        <v>0.3125</v>
      </c>
      <c r="AS23" s="19">
        <v>0.5</v>
      </c>
      <c r="AT23" s="19"/>
      <c r="AU23" s="20">
        <f>AS23-AR23-AT23</f>
        <v>0.1875</v>
      </c>
      <c r="AV23" s="21"/>
      <c r="AW23" s="51">
        <v>43090</v>
      </c>
      <c r="AX23" s="19">
        <v>0.3125</v>
      </c>
      <c r="AY23" s="19">
        <v>0.5</v>
      </c>
      <c r="AZ23" s="19"/>
      <c r="BA23" s="20">
        <f t="shared" si="20"/>
        <v>0.1875</v>
      </c>
      <c r="BB23" s="21"/>
    </row>
    <row r="24" spans="1:54" x14ac:dyDescent="0.25">
      <c r="A24" s="61">
        <v>42991</v>
      </c>
      <c r="D24" s="74">
        <v>-4.5</v>
      </c>
      <c r="G24" s="141">
        <v>42877</v>
      </c>
      <c r="H24" s="142">
        <v>0.3125</v>
      </c>
      <c r="I24" s="142">
        <v>0.5</v>
      </c>
      <c r="J24" s="142">
        <v>0</v>
      </c>
      <c r="K24" s="143">
        <f>I24-H24-J24</f>
        <v>0.1875</v>
      </c>
      <c r="L24" s="144"/>
      <c r="M24" s="145">
        <v>42908</v>
      </c>
      <c r="N24" s="142">
        <v>0.25</v>
      </c>
      <c r="O24" s="142">
        <v>0.77083333333333337</v>
      </c>
      <c r="P24" s="142">
        <v>4.1666666666666664E-2</v>
      </c>
      <c r="Q24" s="143">
        <f t="shared" si="16"/>
        <v>0.47916666666666669</v>
      </c>
      <c r="R24" s="144" t="s">
        <v>72</v>
      </c>
      <c r="S24" s="145">
        <v>42938</v>
      </c>
      <c r="T24" s="146" t="s">
        <v>17</v>
      </c>
      <c r="U24" s="146"/>
      <c r="V24" s="146"/>
      <c r="W24" s="146"/>
      <c r="X24" s="146"/>
      <c r="Y24" s="145">
        <v>42969</v>
      </c>
      <c r="Z24" s="142">
        <v>0.3125</v>
      </c>
      <c r="AA24" s="142">
        <v>0.625</v>
      </c>
      <c r="AB24" s="142">
        <v>4.1666666666666664E-2</v>
      </c>
      <c r="AC24" s="143">
        <f t="shared" si="10"/>
        <v>0.27083333333333331</v>
      </c>
      <c r="AD24" s="144" t="s">
        <v>72</v>
      </c>
      <c r="AE24" s="145">
        <v>43000</v>
      </c>
      <c r="AF24" s="142">
        <v>0.3125</v>
      </c>
      <c r="AG24" s="142">
        <v>0.5</v>
      </c>
      <c r="AH24" s="142"/>
      <c r="AI24" s="143">
        <f t="shared" si="19"/>
        <v>0.1875</v>
      </c>
      <c r="AJ24" s="144"/>
      <c r="AK24" s="51">
        <v>43030</v>
      </c>
      <c r="AL24" s="107"/>
      <c r="AM24" s="107"/>
      <c r="AN24" s="107"/>
      <c r="AO24" s="108"/>
      <c r="AP24" s="109"/>
      <c r="AQ24" s="51">
        <v>43061</v>
      </c>
      <c r="AR24" s="41">
        <v>0.34375</v>
      </c>
      <c r="AS24" s="19">
        <v>0.5</v>
      </c>
      <c r="AT24" s="19"/>
      <c r="AU24" s="20">
        <f>AS24-AR24-AT24</f>
        <v>0.15625</v>
      </c>
      <c r="AV24" s="21" t="s">
        <v>175</v>
      </c>
      <c r="AW24" s="51">
        <v>43091</v>
      </c>
      <c r="AX24" s="19">
        <v>0.3125</v>
      </c>
      <c r="AY24" s="19">
        <v>0.5</v>
      </c>
      <c r="AZ24" s="19"/>
      <c r="BA24" s="20">
        <f t="shared" si="20"/>
        <v>0.1875</v>
      </c>
      <c r="BB24" s="21"/>
    </row>
    <row r="25" spans="1:54" x14ac:dyDescent="0.25">
      <c r="A25" s="61">
        <v>43042</v>
      </c>
      <c r="D25" s="74">
        <v>-4.5</v>
      </c>
      <c r="G25" s="141">
        <v>42878</v>
      </c>
      <c r="H25" s="142">
        <v>0.3125</v>
      </c>
      <c r="I25" s="142">
        <v>0.5</v>
      </c>
      <c r="J25" s="142">
        <v>0</v>
      </c>
      <c r="K25" s="143">
        <f>I25-H25-J25</f>
        <v>0.1875</v>
      </c>
      <c r="L25" s="144"/>
      <c r="M25" s="145">
        <v>42909</v>
      </c>
      <c r="N25" s="142">
        <v>0.3125</v>
      </c>
      <c r="O25" s="142">
        <v>0.72916666666666663</v>
      </c>
      <c r="P25" s="142">
        <v>4.1666666666666664E-2</v>
      </c>
      <c r="Q25" s="143">
        <f t="shared" si="16"/>
        <v>0.37499999999999994</v>
      </c>
      <c r="R25" s="144" t="s">
        <v>75</v>
      </c>
      <c r="S25" s="145">
        <v>42939</v>
      </c>
      <c r="T25" s="146" t="s">
        <v>17</v>
      </c>
      <c r="U25" s="146"/>
      <c r="V25" s="146"/>
      <c r="W25" s="146"/>
      <c r="X25" s="146"/>
      <c r="Y25" s="145">
        <v>42970</v>
      </c>
      <c r="Z25" s="142">
        <v>0.3125</v>
      </c>
      <c r="AA25" s="142">
        <v>0.5</v>
      </c>
      <c r="AB25" s="142"/>
      <c r="AC25" s="143">
        <f t="shared" si="10"/>
        <v>0.1875</v>
      </c>
      <c r="AD25" s="144"/>
      <c r="AE25" s="145">
        <v>43001</v>
      </c>
      <c r="AF25" s="147"/>
      <c r="AG25" s="147"/>
      <c r="AH25" s="147"/>
      <c r="AI25" s="148"/>
      <c r="AJ25" s="149"/>
      <c r="AK25" s="51">
        <v>43031</v>
      </c>
      <c r="AL25" s="19">
        <v>0.3125</v>
      </c>
      <c r="AM25" s="19">
        <v>0.52083333333333337</v>
      </c>
      <c r="AN25" s="19"/>
      <c r="AO25" s="20">
        <f t="shared" si="12"/>
        <v>0.20833333333333337</v>
      </c>
      <c r="AP25" s="21" t="s">
        <v>154</v>
      </c>
      <c r="AQ25" s="51">
        <v>43062</v>
      </c>
      <c r="AR25" s="19">
        <v>0.3125</v>
      </c>
      <c r="AS25" s="19">
        <v>0.5</v>
      </c>
      <c r="AT25" s="19"/>
      <c r="AU25" s="20">
        <f>AS25-AR25-AT25</f>
        <v>0.1875</v>
      </c>
      <c r="AV25" s="21"/>
      <c r="AW25" s="51">
        <v>43092</v>
      </c>
      <c r="AX25" s="107"/>
      <c r="AY25" s="107"/>
      <c r="AZ25" s="107"/>
      <c r="BA25" s="108"/>
      <c r="BB25" s="109"/>
    </row>
    <row r="26" spans="1:54" x14ac:dyDescent="0.25">
      <c r="A26" s="61">
        <v>43073</v>
      </c>
      <c r="D26" s="74">
        <v>-4.5</v>
      </c>
      <c r="G26" s="141">
        <v>42879</v>
      </c>
      <c r="H26" s="142">
        <v>0.3125</v>
      </c>
      <c r="I26" s="142">
        <v>0.5</v>
      </c>
      <c r="J26" s="142">
        <v>0</v>
      </c>
      <c r="K26" s="143">
        <f>I26-H26-J26</f>
        <v>0.1875</v>
      </c>
      <c r="L26" s="144"/>
      <c r="M26" s="145">
        <v>42910</v>
      </c>
      <c r="N26" s="146" t="s">
        <v>17</v>
      </c>
      <c r="O26" s="146"/>
      <c r="P26" s="146"/>
      <c r="Q26" s="146"/>
      <c r="R26" s="146"/>
      <c r="S26" s="145">
        <v>42940</v>
      </c>
      <c r="T26" s="142">
        <v>0.3125</v>
      </c>
      <c r="U26" s="142">
        <v>0.54166666666666663</v>
      </c>
      <c r="V26" s="142"/>
      <c r="W26" s="143">
        <f t="shared" ref="W26:W30" si="21">U26-T26-V26</f>
        <v>0.22916666666666663</v>
      </c>
      <c r="X26" s="144"/>
      <c r="Y26" s="145">
        <v>42971</v>
      </c>
      <c r="Z26" s="142">
        <v>0.3125</v>
      </c>
      <c r="AA26" s="142">
        <v>0.61458333333333337</v>
      </c>
      <c r="AB26" s="142">
        <v>4.1666666666666664E-2</v>
      </c>
      <c r="AC26" s="143">
        <f t="shared" si="10"/>
        <v>0.26041666666666669</v>
      </c>
      <c r="AD26" s="144"/>
      <c r="AE26" s="145">
        <v>43002</v>
      </c>
      <c r="AF26" s="147"/>
      <c r="AG26" s="147"/>
      <c r="AH26" s="147"/>
      <c r="AI26" s="148"/>
      <c r="AJ26" s="149"/>
      <c r="AK26" s="51">
        <v>43032</v>
      </c>
      <c r="AL26" s="19">
        <v>0.3125</v>
      </c>
      <c r="AM26" s="19">
        <v>0.5</v>
      </c>
      <c r="AN26" s="19"/>
      <c r="AO26" s="20">
        <f t="shared" si="12"/>
        <v>0.1875</v>
      </c>
      <c r="AP26" s="21"/>
      <c r="AQ26" s="51">
        <v>43063</v>
      </c>
      <c r="AR26" s="19">
        <v>0.3125</v>
      </c>
      <c r="AS26" s="19">
        <v>0.5</v>
      </c>
      <c r="AT26" s="19"/>
      <c r="AU26" s="20">
        <f>AS26-AR26-AT26</f>
        <v>0.1875</v>
      </c>
      <c r="AV26" s="21"/>
      <c r="AW26" s="51">
        <v>43093</v>
      </c>
      <c r="AX26" s="107"/>
      <c r="AY26" s="107"/>
      <c r="AZ26" s="107"/>
      <c r="BA26" s="108"/>
      <c r="BB26" s="109"/>
    </row>
    <row r="27" spans="1:54" x14ac:dyDescent="0.25">
      <c r="A27" s="199" t="s">
        <v>176</v>
      </c>
      <c r="D27" s="74">
        <v>-18</v>
      </c>
      <c r="G27" s="141">
        <v>42880</v>
      </c>
      <c r="H27" s="154"/>
      <c r="I27" s="154"/>
      <c r="J27" s="154"/>
      <c r="K27" s="155"/>
      <c r="L27" s="156" t="s">
        <v>32</v>
      </c>
      <c r="M27" s="145">
        <v>42911</v>
      </c>
      <c r="N27" s="146" t="s">
        <v>17</v>
      </c>
      <c r="O27" s="146"/>
      <c r="P27" s="146"/>
      <c r="Q27" s="146"/>
      <c r="R27" s="146"/>
      <c r="S27" s="145">
        <v>42941</v>
      </c>
      <c r="T27" s="142">
        <v>0.3125</v>
      </c>
      <c r="U27" s="142">
        <v>0.5</v>
      </c>
      <c r="V27" s="142"/>
      <c r="W27" s="143">
        <f t="shared" si="21"/>
        <v>0.1875</v>
      </c>
      <c r="X27" s="144"/>
      <c r="Y27" s="145">
        <v>42972</v>
      </c>
      <c r="Z27" s="142">
        <v>0.29166666666666669</v>
      </c>
      <c r="AA27" s="142">
        <v>0.75</v>
      </c>
      <c r="AB27" s="142">
        <v>4.1666666666666664E-2</v>
      </c>
      <c r="AC27" s="143">
        <f t="shared" si="10"/>
        <v>0.41666666666666663</v>
      </c>
      <c r="AD27" s="144"/>
      <c r="AE27" s="145">
        <v>43003</v>
      </c>
      <c r="AF27" s="142">
        <v>0.3125</v>
      </c>
      <c r="AG27" s="142">
        <v>0.5</v>
      </c>
      <c r="AH27" s="142"/>
      <c r="AI27" s="143">
        <f t="shared" ref="AI27:AI31" si="22">AG27-AF27-AH27</f>
        <v>0.1875</v>
      </c>
      <c r="AJ27" s="144"/>
      <c r="AK27" s="51">
        <v>43033</v>
      </c>
      <c r="AL27" s="19">
        <v>0.3125</v>
      </c>
      <c r="AM27" s="19">
        <v>0.60416666666666663</v>
      </c>
      <c r="AN27" s="19">
        <v>4.1666666666666664E-2</v>
      </c>
      <c r="AO27" s="20">
        <f t="shared" si="12"/>
        <v>0.24999999999999997</v>
      </c>
      <c r="AP27" s="21" t="s">
        <v>153</v>
      </c>
      <c r="AQ27" s="51">
        <v>43064</v>
      </c>
      <c r="AR27" s="107"/>
      <c r="AS27" s="107"/>
      <c r="AT27" s="107"/>
      <c r="AU27" s="108"/>
      <c r="AV27" s="109"/>
      <c r="AW27" s="51">
        <v>43094</v>
      </c>
      <c r="AX27" s="19">
        <v>0.3125</v>
      </c>
      <c r="AY27" s="19">
        <v>0.5</v>
      </c>
      <c r="AZ27" s="19"/>
      <c r="BA27" s="20">
        <f t="shared" ref="BA27:BA31" si="23">AY27-AX27-AZ27</f>
        <v>0.1875</v>
      </c>
      <c r="BB27" s="183" t="s">
        <v>109</v>
      </c>
    </row>
    <row r="28" spans="1:54" x14ac:dyDescent="0.25">
      <c r="E28" s="128"/>
      <c r="G28" s="141">
        <v>42881</v>
      </c>
      <c r="H28" s="157"/>
      <c r="I28" s="157"/>
      <c r="J28" s="157"/>
      <c r="K28" s="158"/>
      <c r="L28" s="159" t="s">
        <v>17</v>
      </c>
      <c r="M28" s="145">
        <v>42912</v>
      </c>
      <c r="N28" s="142">
        <v>0.29166666666666669</v>
      </c>
      <c r="O28" s="142">
        <v>0.66666666666666663</v>
      </c>
      <c r="P28" s="142">
        <v>4.1666666666666664E-2</v>
      </c>
      <c r="Q28" s="143">
        <f t="shared" si="16"/>
        <v>0.33333333333333326</v>
      </c>
      <c r="R28" s="144" t="s">
        <v>72</v>
      </c>
      <c r="S28" s="145">
        <v>42942</v>
      </c>
      <c r="T28" s="142">
        <v>0.3125</v>
      </c>
      <c r="U28" s="153">
        <v>0.45833333333333331</v>
      </c>
      <c r="V28" s="142"/>
      <c r="W28" s="143">
        <f t="shared" si="21"/>
        <v>0.14583333333333331</v>
      </c>
      <c r="X28" s="144"/>
      <c r="Y28" s="145">
        <v>42973</v>
      </c>
      <c r="Z28" s="147"/>
      <c r="AA28" s="147"/>
      <c r="AB28" s="147"/>
      <c r="AC28" s="148"/>
      <c r="AD28" s="149"/>
      <c r="AE28" s="145">
        <v>43004</v>
      </c>
      <c r="AF28" s="142">
        <v>0.3125</v>
      </c>
      <c r="AG28" s="142">
        <v>0.5</v>
      </c>
      <c r="AH28" s="142"/>
      <c r="AI28" s="143">
        <f t="shared" si="22"/>
        <v>0.1875</v>
      </c>
      <c r="AJ28" s="144"/>
      <c r="AK28" s="51">
        <v>43034</v>
      </c>
      <c r="AL28" s="19">
        <v>0.3125</v>
      </c>
      <c r="AM28" s="19">
        <v>0.5</v>
      </c>
      <c r="AN28" s="19"/>
      <c r="AO28" s="20">
        <f t="shared" si="12"/>
        <v>0.1875</v>
      </c>
      <c r="AP28" s="21"/>
      <c r="AQ28" s="51">
        <v>43065</v>
      </c>
      <c r="AR28" s="107"/>
      <c r="AS28" s="107"/>
      <c r="AT28" s="107"/>
      <c r="AU28" s="108"/>
      <c r="AV28" s="109"/>
      <c r="AW28" s="51">
        <v>43095</v>
      </c>
      <c r="AX28" s="19">
        <v>0.3125</v>
      </c>
      <c r="AY28" s="19">
        <v>0.5</v>
      </c>
      <c r="AZ28" s="19"/>
      <c r="BA28" s="20">
        <f t="shared" si="23"/>
        <v>0.1875</v>
      </c>
      <c r="BB28" s="99" t="s">
        <v>163</v>
      </c>
    </row>
    <row r="29" spans="1:54" x14ac:dyDescent="0.25">
      <c r="G29" s="141">
        <v>42882</v>
      </c>
      <c r="H29" s="146" t="s">
        <v>17</v>
      </c>
      <c r="I29" s="146"/>
      <c r="J29" s="146"/>
      <c r="K29" s="146"/>
      <c r="L29" s="146"/>
      <c r="M29" s="145">
        <v>42913</v>
      </c>
      <c r="N29" s="142">
        <v>0.29166666666666669</v>
      </c>
      <c r="O29" s="142">
        <v>0.73958333333333337</v>
      </c>
      <c r="P29" s="142">
        <v>4.1666666666666664E-2</v>
      </c>
      <c r="Q29" s="143">
        <f t="shared" si="16"/>
        <v>0.40625</v>
      </c>
      <c r="R29" s="144" t="s">
        <v>72</v>
      </c>
      <c r="S29" s="145">
        <v>42943</v>
      </c>
      <c r="T29" s="142">
        <v>0.3125</v>
      </c>
      <c r="U29" s="153">
        <v>0.45833333333333331</v>
      </c>
      <c r="V29" s="142"/>
      <c r="W29" s="143">
        <f t="shared" si="21"/>
        <v>0.14583333333333331</v>
      </c>
      <c r="X29" s="144"/>
      <c r="Y29" s="145">
        <v>42974</v>
      </c>
      <c r="Z29" s="147"/>
      <c r="AA29" s="147"/>
      <c r="AB29" s="147"/>
      <c r="AC29" s="148"/>
      <c r="AD29" s="149"/>
      <c r="AE29" s="145">
        <v>43005</v>
      </c>
      <c r="AF29" s="142">
        <v>0.3125</v>
      </c>
      <c r="AG29" s="142">
        <v>0.5</v>
      </c>
      <c r="AH29" s="142"/>
      <c r="AI29" s="143">
        <f t="shared" si="22"/>
        <v>0.1875</v>
      </c>
      <c r="AJ29" s="144"/>
      <c r="AK29" s="51">
        <v>43035</v>
      </c>
      <c r="AL29" s="19">
        <v>0.3125</v>
      </c>
      <c r="AM29" s="19">
        <v>0.82291666666666663</v>
      </c>
      <c r="AN29" s="19">
        <v>4.1666666666666664E-2</v>
      </c>
      <c r="AO29" s="20">
        <f t="shared" si="12"/>
        <v>0.46874999999999994</v>
      </c>
      <c r="AP29" s="21"/>
      <c r="AQ29" s="51">
        <v>43066</v>
      </c>
      <c r="AR29" s="19">
        <v>0.3125</v>
      </c>
      <c r="AS29" s="19">
        <v>0.72916666666666663</v>
      </c>
      <c r="AT29" s="19">
        <v>4.1666666666666664E-2</v>
      </c>
      <c r="AU29" s="20">
        <f>AS29-AR29-AT29</f>
        <v>0.37499999999999994</v>
      </c>
      <c r="AV29" s="21"/>
      <c r="AW29" s="51">
        <v>43096</v>
      </c>
      <c r="AX29" s="19">
        <v>0.3125</v>
      </c>
      <c r="AY29" s="19">
        <v>0.5</v>
      </c>
      <c r="AZ29" s="19"/>
      <c r="BA29" s="20">
        <f t="shared" si="23"/>
        <v>0.1875</v>
      </c>
      <c r="BB29" s="99" t="s">
        <v>163</v>
      </c>
    </row>
    <row r="30" spans="1:54" x14ac:dyDescent="0.25">
      <c r="G30" s="141">
        <v>42883</v>
      </c>
      <c r="H30" s="146" t="s">
        <v>17</v>
      </c>
      <c r="I30" s="146"/>
      <c r="J30" s="146"/>
      <c r="K30" s="146"/>
      <c r="L30" s="146"/>
      <c r="M30" s="145">
        <v>42914</v>
      </c>
      <c r="N30" s="142">
        <v>0.27083333333333331</v>
      </c>
      <c r="O30" s="142">
        <v>0.77083333333333337</v>
      </c>
      <c r="P30" s="142">
        <v>4.1666666666666664E-2</v>
      </c>
      <c r="Q30" s="143">
        <f t="shared" si="16"/>
        <v>0.45833333333333331</v>
      </c>
      <c r="R30" s="144" t="s">
        <v>72</v>
      </c>
      <c r="S30" s="145">
        <v>42944</v>
      </c>
      <c r="T30" s="160">
        <v>0.3125</v>
      </c>
      <c r="U30" s="160">
        <v>0.5</v>
      </c>
      <c r="V30" s="160">
        <v>0</v>
      </c>
      <c r="W30" s="161">
        <f t="shared" si="21"/>
        <v>0.1875</v>
      </c>
      <c r="X30" s="162" t="s">
        <v>33</v>
      </c>
      <c r="Y30" s="145">
        <v>42975</v>
      </c>
      <c r="Z30" s="142">
        <v>0.3125</v>
      </c>
      <c r="AA30" s="142">
        <v>0.75</v>
      </c>
      <c r="AB30" s="142">
        <v>4.1666666666666664E-2</v>
      </c>
      <c r="AC30" s="143">
        <f t="shared" si="10"/>
        <v>0.39583333333333331</v>
      </c>
      <c r="AD30" s="144"/>
      <c r="AE30" s="145">
        <v>43006</v>
      </c>
      <c r="AF30" s="142">
        <v>0.3125</v>
      </c>
      <c r="AG30" s="142">
        <v>0.5</v>
      </c>
      <c r="AH30" s="142"/>
      <c r="AI30" s="143">
        <f t="shared" si="22"/>
        <v>0.1875</v>
      </c>
      <c r="AJ30" s="144"/>
      <c r="AK30" s="51">
        <v>43036</v>
      </c>
      <c r="AL30" s="107"/>
      <c r="AM30" s="107"/>
      <c r="AN30" s="107"/>
      <c r="AO30" s="108"/>
      <c r="AP30" s="109"/>
      <c r="AQ30" s="51">
        <v>43067</v>
      </c>
      <c r="AR30" s="19">
        <v>0.3125</v>
      </c>
      <c r="AS30" s="19">
        <v>0.5</v>
      </c>
      <c r="AT30" s="19"/>
      <c r="AU30" s="20">
        <f>AS30-AR30-AT30</f>
        <v>0.1875</v>
      </c>
      <c r="AV30" s="21"/>
      <c r="AW30" s="51">
        <v>43097</v>
      </c>
      <c r="AX30" s="19">
        <v>0.3125</v>
      </c>
      <c r="AY30" s="19">
        <v>0.5</v>
      </c>
      <c r="AZ30" s="19"/>
      <c r="BA30" s="20">
        <f t="shared" si="23"/>
        <v>0.1875</v>
      </c>
      <c r="BB30" s="99" t="s">
        <v>163</v>
      </c>
    </row>
    <row r="31" spans="1:54" ht="14.25" customHeight="1" x14ac:dyDescent="0.25">
      <c r="A31" s="59" t="s">
        <v>150</v>
      </c>
      <c r="D31" s="58">
        <f>E19</f>
        <v>-36</v>
      </c>
      <c r="G31" s="141">
        <v>42884</v>
      </c>
      <c r="H31" s="142">
        <v>0.3125</v>
      </c>
      <c r="I31" s="142">
        <v>0.5</v>
      </c>
      <c r="J31" s="142">
        <v>0</v>
      </c>
      <c r="K31" s="143">
        <f>I31-H31-J31</f>
        <v>0.1875</v>
      </c>
      <c r="L31" s="144"/>
      <c r="M31" s="145">
        <v>42915</v>
      </c>
      <c r="N31" s="142">
        <v>0.3125</v>
      </c>
      <c r="O31" s="142">
        <v>0.59375</v>
      </c>
      <c r="P31" s="142">
        <v>4.1666666666666664E-2</v>
      </c>
      <c r="Q31" s="143">
        <f t="shared" si="16"/>
        <v>0.23958333333333334</v>
      </c>
      <c r="R31" s="144" t="s">
        <v>73</v>
      </c>
      <c r="S31" s="145">
        <v>42945</v>
      </c>
      <c r="T31" s="146" t="s">
        <v>17</v>
      </c>
      <c r="U31" s="146"/>
      <c r="V31" s="146"/>
      <c r="W31" s="146"/>
      <c r="X31" s="146"/>
      <c r="Y31" s="145">
        <v>42976</v>
      </c>
      <c r="Z31" s="142">
        <v>0.3125</v>
      </c>
      <c r="AA31" s="142">
        <v>0.6875</v>
      </c>
      <c r="AB31" s="142">
        <v>4.1666666666666664E-2</v>
      </c>
      <c r="AC31" s="143">
        <f t="shared" si="10"/>
        <v>0.33333333333333331</v>
      </c>
      <c r="AD31" s="144"/>
      <c r="AE31" s="145">
        <v>43007</v>
      </c>
      <c r="AF31" s="142">
        <v>0.3125</v>
      </c>
      <c r="AG31" s="142">
        <v>0.625</v>
      </c>
      <c r="AH31" s="142">
        <v>8.3333333333333329E-2</v>
      </c>
      <c r="AI31" s="143">
        <f t="shared" si="22"/>
        <v>0.22916666666666669</v>
      </c>
      <c r="AJ31" s="144"/>
      <c r="AK31" s="51">
        <v>43037</v>
      </c>
      <c r="AL31" s="107"/>
      <c r="AM31" s="107"/>
      <c r="AN31" s="107"/>
      <c r="AO31" s="108"/>
      <c r="AP31" s="109"/>
      <c r="AQ31" s="51">
        <v>43068</v>
      </c>
      <c r="AR31" s="41">
        <v>0.27083333333333331</v>
      </c>
      <c r="AS31" s="19">
        <v>0.72916666666666663</v>
      </c>
      <c r="AT31" s="19">
        <v>4.1666666666666664E-2</v>
      </c>
      <c r="AU31" s="20">
        <f>AS31-AR31-AT31</f>
        <v>0.41666666666666663</v>
      </c>
      <c r="AV31" s="21"/>
      <c r="AW31" s="51">
        <v>43098</v>
      </c>
      <c r="AX31" s="19">
        <v>0.3125</v>
      </c>
      <c r="AY31" s="19">
        <v>0.5</v>
      </c>
      <c r="AZ31" s="19"/>
      <c r="BA31" s="20">
        <f t="shared" si="23"/>
        <v>0.1875</v>
      </c>
      <c r="BB31" s="99" t="s">
        <v>163</v>
      </c>
    </row>
    <row r="32" spans="1:54" x14ac:dyDescent="0.25">
      <c r="A32" s="57" t="s">
        <v>149</v>
      </c>
      <c r="G32" s="141">
        <v>42885</v>
      </c>
      <c r="H32" s="142">
        <v>0.3125</v>
      </c>
      <c r="I32" s="142">
        <v>0.5</v>
      </c>
      <c r="J32" s="142">
        <v>0</v>
      </c>
      <c r="K32" s="143">
        <f>I32-H32-J32</f>
        <v>0.1875</v>
      </c>
      <c r="L32" s="163"/>
      <c r="M32" s="145">
        <v>42916</v>
      </c>
      <c r="N32" s="142">
        <v>0.3125</v>
      </c>
      <c r="O32" s="142">
        <v>0.64583333333333337</v>
      </c>
      <c r="P32" s="142">
        <v>4.1666666666666664E-2</v>
      </c>
      <c r="Q32" s="143">
        <f t="shared" si="16"/>
        <v>0.29166666666666669</v>
      </c>
      <c r="R32" s="144"/>
      <c r="S32" s="145">
        <v>42946</v>
      </c>
      <c r="T32" s="146" t="s">
        <v>17</v>
      </c>
      <c r="U32" s="146"/>
      <c r="V32" s="146"/>
      <c r="W32" s="146"/>
      <c r="X32" s="146"/>
      <c r="Y32" s="145">
        <v>42977</v>
      </c>
      <c r="Z32" s="142">
        <v>0.3125</v>
      </c>
      <c r="AA32" s="142">
        <v>0.5</v>
      </c>
      <c r="AB32" s="142"/>
      <c r="AC32" s="143">
        <f t="shared" si="10"/>
        <v>0.1875</v>
      </c>
      <c r="AD32" s="144"/>
      <c r="AE32" s="145">
        <v>43008</v>
      </c>
      <c r="AF32" s="147"/>
      <c r="AG32" s="147"/>
      <c r="AH32" s="147"/>
      <c r="AI32" s="148"/>
      <c r="AJ32" s="149"/>
      <c r="AK32" s="51">
        <v>43038</v>
      </c>
      <c r="AL32" s="19">
        <v>0.3125</v>
      </c>
      <c r="AM32" s="19">
        <v>0.58333333333333337</v>
      </c>
      <c r="AN32" s="19">
        <v>4.1666666666666664E-2</v>
      </c>
      <c r="AO32" s="20">
        <f t="shared" si="12"/>
        <v>0.22916666666666671</v>
      </c>
      <c r="AP32" s="21" t="s">
        <v>154</v>
      </c>
      <c r="AQ32" s="51">
        <v>43069</v>
      </c>
      <c r="AR32" s="19">
        <v>0.3125</v>
      </c>
      <c r="AS32" s="19">
        <v>0.72916666666666663</v>
      </c>
      <c r="AT32" s="19">
        <v>4.1666666666666664E-2</v>
      </c>
      <c r="AU32" s="20">
        <f>AS32-AR32-AT32</f>
        <v>0.37499999999999994</v>
      </c>
      <c r="AV32" s="21"/>
      <c r="AW32" s="51">
        <v>43099</v>
      </c>
      <c r="AX32" s="107"/>
      <c r="AY32" s="107"/>
      <c r="AZ32" s="107"/>
      <c r="BA32" s="108"/>
      <c r="BB32" s="109"/>
    </row>
    <row r="33" spans="1:54" ht="15.75" thickBot="1" x14ac:dyDescent="0.3">
      <c r="A33" s="57" t="s">
        <v>145</v>
      </c>
      <c r="G33" s="141">
        <v>42886</v>
      </c>
      <c r="H33" s="142">
        <v>0.3125</v>
      </c>
      <c r="I33" s="142">
        <v>0.5</v>
      </c>
      <c r="J33" s="142">
        <v>0</v>
      </c>
      <c r="K33" s="143">
        <f>I33-H33-J33</f>
        <v>0.1875</v>
      </c>
      <c r="L33" s="163"/>
      <c r="M33" s="145"/>
      <c r="N33" s="142"/>
      <c r="O33" s="142"/>
      <c r="P33" s="142"/>
      <c r="Q33" s="143"/>
      <c r="R33" s="144"/>
      <c r="S33" s="145">
        <v>42947</v>
      </c>
      <c r="T33" s="160">
        <v>0.3125</v>
      </c>
      <c r="U33" s="160">
        <v>0.5</v>
      </c>
      <c r="V33" s="160">
        <v>0</v>
      </c>
      <c r="W33" s="161">
        <f t="shared" ref="W33" si="24">U33-T33-V33</f>
        <v>0.1875</v>
      </c>
      <c r="X33" s="162" t="s">
        <v>33</v>
      </c>
      <c r="Y33" s="145">
        <v>42978</v>
      </c>
      <c r="Z33" s="142">
        <v>0.3125</v>
      </c>
      <c r="AA33" s="142">
        <v>0.72916666666666663</v>
      </c>
      <c r="AB33" s="142">
        <v>4.1666666666666664E-2</v>
      </c>
      <c r="AC33" s="143">
        <f t="shared" si="10"/>
        <v>0.37499999999999994</v>
      </c>
      <c r="AD33" s="144"/>
      <c r="AE33" s="145"/>
      <c r="AF33" s="142"/>
      <c r="AG33" s="142"/>
      <c r="AH33" s="142"/>
      <c r="AI33" s="143"/>
      <c r="AJ33" s="144"/>
      <c r="AK33" s="51">
        <v>43039</v>
      </c>
      <c r="AL33" s="19">
        <v>0.3125</v>
      </c>
      <c r="AM33" s="19">
        <v>0.5</v>
      </c>
      <c r="AN33" s="19"/>
      <c r="AO33" s="20">
        <f t="shared" si="12"/>
        <v>0.1875</v>
      </c>
      <c r="AP33" s="21"/>
      <c r="AQ33" s="51"/>
      <c r="AR33" s="19"/>
      <c r="AS33" s="19"/>
      <c r="AT33" s="19"/>
      <c r="AU33" s="20"/>
      <c r="AV33" s="21"/>
      <c r="AW33" s="51">
        <v>43100</v>
      </c>
      <c r="AX33" s="107"/>
      <c r="AY33" s="107"/>
      <c r="AZ33" s="107"/>
      <c r="BA33" s="108"/>
      <c r="BB33" s="109"/>
    </row>
    <row r="34" spans="1:54" ht="19.5" thickBot="1" x14ac:dyDescent="0.35">
      <c r="G34" s="164"/>
      <c r="H34" s="165"/>
      <c r="I34" s="166"/>
      <c r="J34" s="167" t="s">
        <v>34</v>
      </c>
      <c r="K34" s="168" t="s">
        <v>67</v>
      </c>
      <c r="L34" s="169"/>
      <c r="M34" s="164"/>
      <c r="N34" s="165"/>
      <c r="O34" s="166"/>
      <c r="P34" s="167" t="s">
        <v>34</v>
      </c>
      <c r="Q34" s="168" t="s">
        <v>76</v>
      </c>
      <c r="R34" s="169">
        <v>99</v>
      </c>
      <c r="S34" s="164"/>
      <c r="T34" s="165"/>
      <c r="U34" s="166"/>
      <c r="V34" s="167" t="s">
        <v>34</v>
      </c>
      <c r="W34" s="168" t="s">
        <v>84</v>
      </c>
      <c r="X34" s="169" t="s">
        <v>85</v>
      </c>
      <c r="Y34" s="164"/>
      <c r="Z34" s="165"/>
      <c r="AA34" s="166"/>
      <c r="AB34" s="167" t="s">
        <v>34</v>
      </c>
      <c r="AC34" s="168" t="s">
        <v>115</v>
      </c>
      <c r="AD34" s="169">
        <v>99</v>
      </c>
      <c r="AE34" s="164"/>
      <c r="AF34" s="165"/>
      <c r="AG34" s="166"/>
      <c r="AH34" s="167" t="s">
        <v>34</v>
      </c>
      <c r="AI34" s="168" t="s">
        <v>147</v>
      </c>
      <c r="AJ34" s="169" t="s">
        <v>127</v>
      </c>
      <c r="AK34" s="35"/>
      <c r="AL34" s="36"/>
      <c r="AM34" s="37"/>
      <c r="AN34" s="38" t="s">
        <v>34</v>
      </c>
      <c r="AO34" s="39" t="s">
        <v>155</v>
      </c>
      <c r="AP34" s="40" t="s">
        <v>156</v>
      </c>
      <c r="AQ34" s="35"/>
      <c r="AR34" s="36"/>
      <c r="AS34" s="37"/>
      <c r="AT34" s="38" t="s">
        <v>34</v>
      </c>
      <c r="AU34" s="39" t="s">
        <v>143</v>
      </c>
      <c r="AV34" s="40" t="s">
        <v>156</v>
      </c>
      <c r="AW34" s="35"/>
      <c r="AX34" s="36"/>
      <c r="AY34" s="37"/>
      <c r="AZ34" s="38" t="s">
        <v>34</v>
      </c>
      <c r="BA34" s="39" t="s">
        <v>71</v>
      </c>
      <c r="BB34" s="40" t="s">
        <v>127</v>
      </c>
    </row>
    <row r="35" spans="1:54" x14ac:dyDescent="0.25">
      <c r="S35" s="140"/>
      <c r="T35" s="140"/>
      <c r="U35" s="140"/>
      <c r="V35" s="140"/>
      <c r="W35" s="140"/>
      <c r="X35" s="140"/>
      <c r="AE35" s="61">
        <v>42991</v>
      </c>
      <c r="AH35" s="57" t="s">
        <v>17</v>
      </c>
      <c r="AI35" s="175">
        <v>-4.5</v>
      </c>
      <c r="AK35" s="5"/>
      <c r="AL35" s="5"/>
      <c r="AM35" s="5"/>
      <c r="AN35" s="5"/>
      <c r="AO35" s="178" t="s">
        <v>157</v>
      </c>
      <c r="AP35" s="5"/>
      <c r="AV35" s="5"/>
      <c r="AW35" s="5"/>
      <c r="AX35" s="5"/>
      <c r="AY35" s="5"/>
      <c r="AZ35" s="5"/>
      <c r="BA35" s="5"/>
      <c r="BB35" s="5"/>
    </row>
    <row r="36" spans="1:54" ht="15.75" thickBot="1" x14ac:dyDescent="0.3">
      <c r="A36" s="59" t="s">
        <v>63</v>
      </c>
      <c r="D36" s="66">
        <f>D19+SUM(D22:D31)</f>
        <v>97</v>
      </c>
      <c r="P36" s="140" t="s">
        <v>86</v>
      </c>
      <c r="Q36" s="170" t="s">
        <v>87</v>
      </c>
      <c r="S36" s="140"/>
      <c r="T36" s="140"/>
      <c r="U36" s="140"/>
      <c r="V36" s="171"/>
      <c r="W36" s="172" t="s">
        <v>94</v>
      </c>
      <c r="X36" s="60" t="s">
        <v>33</v>
      </c>
      <c r="AI36" s="176" t="s">
        <v>151</v>
      </c>
      <c r="AK36" s="5"/>
      <c r="AL36" s="5"/>
      <c r="AM36" s="5"/>
      <c r="AN36" s="5"/>
      <c r="AO36" s="5"/>
      <c r="AP36" s="5"/>
      <c r="AQ36" s="5" t="s">
        <v>164</v>
      </c>
      <c r="AR36" s="184">
        <v>43042</v>
      </c>
      <c r="AS36" s="5"/>
      <c r="AT36" s="5"/>
      <c r="AU36" s="50" t="s">
        <v>107</v>
      </c>
      <c r="AV36" s="5"/>
      <c r="AW36" s="5" t="s">
        <v>164</v>
      </c>
      <c r="AX36" s="184">
        <v>43073</v>
      </c>
      <c r="AY36" s="5"/>
      <c r="AZ36" s="5"/>
      <c r="BA36" s="50" t="s">
        <v>107</v>
      </c>
      <c r="BB36" s="5"/>
    </row>
    <row r="37" spans="1:54" ht="15.75" thickTop="1" x14ac:dyDescent="0.25">
      <c r="S37" s="140"/>
      <c r="T37" s="140"/>
      <c r="U37" s="140"/>
      <c r="V37" s="140"/>
      <c r="W37" s="170" t="s">
        <v>95</v>
      </c>
      <c r="X37" s="140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 t="s">
        <v>164</v>
      </c>
      <c r="AX37" s="5" t="s">
        <v>165</v>
      </c>
      <c r="AY37" s="5"/>
      <c r="AZ37" s="5"/>
      <c r="BA37" s="50" t="s">
        <v>166</v>
      </c>
      <c r="BB37" s="5"/>
    </row>
    <row r="38" spans="1:54" x14ac:dyDescent="0.25">
      <c r="S38" s="140"/>
      <c r="T38" s="140"/>
      <c r="U38" s="140"/>
      <c r="V38" s="140"/>
      <c r="W38" s="140"/>
      <c r="X38" s="140"/>
      <c r="AK38" s="5"/>
      <c r="AL38" s="5"/>
      <c r="AM38" s="5"/>
      <c r="AN38" s="5"/>
      <c r="AP38" s="5"/>
      <c r="AQ38" s="185" t="s">
        <v>167</v>
      </c>
      <c r="AR38" s="5"/>
      <c r="AS38" s="5"/>
      <c r="AT38" s="178">
        <f>3*4.5+4*0.9</f>
        <v>17.100000000000001</v>
      </c>
      <c r="AU38" s="186" t="s">
        <v>171</v>
      </c>
      <c r="AV38" s="5"/>
      <c r="AW38" s="5"/>
      <c r="AX38" s="5"/>
      <c r="AY38" s="5"/>
      <c r="AZ38" s="5"/>
      <c r="BA38" s="5"/>
      <c r="BB38" s="5"/>
    </row>
    <row r="39" spans="1:54" x14ac:dyDescent="0.25">
      <c r="S39" s="140"/>
      <c r="T39" s="140"/>
      <c r="U39" s="140"/>
      <c r="V39" s="140" t="s">
        <v>86</v>
      </c>
      <c r="W39" s="170" t="s">
        <v>96</v>
      </c>
      <c r="X39" s="140"/>
      <c r="AQ39" s="5" t="s">
        <v>169</v>
      </c>
      <c r="AR39" s="5"/>
      <c r="AS39" s="5"/>
      <c r="AT39" s="5"/>
      <c r="AU39" s="188"/>
      <c r="AV39" s="5"/>
      <c r="AW39" s="185" t="s">
        <v>167</v>
      </c>
      <c r="AX39" s="5"/>
      <c r="AY39" s="5"/>
      <c r="AZ39" s="178">
        <f>94.5*0.2</f>
        <v>18.900000000000002</v>
      </c>
      <c r="BA39" s="186" t="s">
        <v>168</v>
      </c>
      <c r="BB39" s="5"/>
    </row>
    <row r="40" spans="1:54" x14ac:dyDescent="0.25">
      <c r="AQ40" s="5"/>
      <c r="AR40" s="5"/>
      <c r="AS40" s="5"/>
      <c r="AT40" s="5"/>
      <c r="AU40" s="5"/>
      <c r="AV40" s="5"/>
      <c r="AW40" s="5" t="s">
        <v>169</v>
      </c>
      <c r="AX40" s="5"/>
      <c r="AY40" s="5"/>
      <c r="AZ40" s="5"/>
      <c r="BA40" s="5"/>
      <c r="BB40" s="5"/>
    </row>
    <row r="41" spans="1:54" x14ac:dyDescent="0.25">
      <c r="AQ41" s="5"/>
      <c r="AR41" s="5"/>
      <c r="AS41" s="5"/>
      <c r="AT41" s="5"/>
      <c r="AU41" s="186" t="s">
        <v>172</v>
      </c>
      <c r="AV41" s="5"/>
      <c r="AW41" s="5"/>
      <c r="AX41" s="5"/>
      <c r="AY41" s="5"/>
      <c r="AZ41" s="5"/>
      <c r="BA41" s="5"/>
      <c r="BB41" s="5"/>
    </row>
  </sheetData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155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Carlos</vt:lpstr>
      <vt:lpstr>Roberto</vt:lpstr>
      <vt:lpstr>Ruben</vt:lpstr>
      <vt:lpstr>Laurent</vt:lpstr>
      <vt:lpstr>Ruben!Impression_des_titres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Commercial</dc:creator>
  <cp:lastModifiedBy>Sandra</cp:lastModifiedBy>
  <cp:revision>2</cp:revision>
  <cp:lastPrinted>2018-03-02T07:25:51Z</cp:lastPrinted>
  <dcterms:created xsi:type="dcterms:W3CDTF">2016-07-06T08:33:38Z</dcterms:created>
  <dcterms:modified xsi:type="dcterms:W3CDTF">2024-09-11T08:06:13Z</dcterms:modified>
</cp:coreProperties>
</file>