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ales\"/>
    </mc:Choice>
  </mc:AlternateContent>
  <xr:revisionPtr revIDLastSave="0" documentId="13_ncr:1_{17F5EC80-3DB3-436E-85DC-C67995650BC4}" xr6:coauthVersionLast="47" xr6:coauthVersionMax="47" xr10:uidLastSave="{00000000-0000-0000-0000-000000000000}"/>
  <bookViews>
    <workbookView xWindow="-108" yWindow="-108" windowWidth="23256" windowHeight="12600" xr2:uid="{A37E79A5-B98B-440E-8C19-3DBFD29FDEEC}"/>
  </bookViews>
  <sheets>
    <sheet name="Feuil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3" l="1"/>
  <c r="H47" i="3"/>
  <c r="I47" i="3"/>
  <c r="H45" i="3"/>
  <c r="I46" i="3"/>
  <c r="I45" i="3"/>
  <c r="H44" i="3"/>
  <c r="I44" i="3"/>
  <c r="H43" i="3"/>
  <c r="I43" i="3"/>
  <c r="H42" i="3"/>
  <c r="I42" i="3"/>
  <c r="H41" i="3"/>
  <c r="I41" i="3"/>
  <c r="H40" i="3"/>
  <c r="I40" i="3"/>
  <c r="H39" i="3"/>
  <c r="I39" i="3"/>
  <c r="H38" i="3"/>
  <c r="H37" i="3"/>
  <c r="I38" i="3"/>
  <c r="I37" i="3"/>
  <c r="H36" i="3" l="1"/>
  <c r="H35" i="3"/>
  <c r="I36" i="3"/>
  <c r="I35" i="3"/>
  <c r="I21" i="3"/>
  <c r="H21" i="3"/>
  <c r="I15" i="3"/>
  <c r="H15" i="3"/>
  <c r="I12" i="3"/>
  <c r="H12" i="3"/>
  <c r="I11" i="3"/>
  <c r="H11" i="3"/>
  <c r="I34" i="3"/>
  <c r="H34" i="3"/>
  <c r="H33" i="3"/>
  <c r="H32" i="3"/>
  <c r="H31" i="3"/>
  <c r="H30" i="3"/>
  <c r="I31" i="3"/>
  <c r="I32" i="3"/>
  <c r="I33" i="3"/>
  <c r="I30" i="3"/>
  <c r="I5" i="3" l="1"/>
  <c r="I6" i="3"/>
  <c r="I7" i="3"/>
  <c r="I8" i="3"/>
  <c r="I9" i="3"/>
  <c r="I10" i="3"/>
  <c r="I13" i="3"/>
  <c r="I14" i="3"/>
  <c r="I16" i="3"/>
  <c r="I17" i="3"/>
  <c r="I18" i="3"/>
  <c r="I19" i="3"/>
  <c r="I20" i="3"/>
  <c r="I22" i="3"/>
  <c r="I23" i="3"/>
  <c r="I24" i="3"/>
  <c r="I25" i="3"/>
  <c r="I26" i="3"/>
  <c r="I27" i="3"/>
  <c r="I28" i="3"/>
  <c r="I29" i="3"/>
  <c r="H29" i="3" l="1"/>
  <c r="H28" i="3"/>
  <c r="H27" i="3"/>
  <c r="H26" i="3"/>
  <c r="H24" i="3" l="1"/>
  <c r="H25" i="3"/>
  <c r="H23" i="3"/>
  <c r="H8" i="3"/>
  <c r="H19" i="3"/>
  <c r="H20" i="3"/>
  <c r="H17" i="3"/>
  <c r="H16" i="3"/>
  <c r="H9" i="3"/>
  <c r="H6" i="3"/>
  <c r="H5" i="3"/>
  <c r="H7" i="3"/>
  <c r="H18" i="3"/>
  <c r="H10" i="3"/>
  <c r="H13" i="3"/>
  <c r="H14" i="3"/>
  <c r="H22" i="3"/>
</calcChain>
</file>

<file path=xl/sharedStrings.xml><?xml version="1.0" encoding="utf-8"?>
<sst xmlns="http://schemas.openxmlformats.org/spreadsheetml/2006/main" count="103" uniqueCount="92">
  <si>
    <t>Chaise visiteur SAMA</t>
  </si>
  <si>
    <t>SAMA</t>
  </si>
  <si>
    <t>Réf.</t>
  </si>
  <si>
    <t>Nom</t>
  </si>
  <si>
    <t>Prix 
brut HT</t>
  </si>
  <si>
    <t>Rabais</t>
  </si>
  <si>
    <t>Prix 
action HT</t>
  </si>
  <si>
    <t>Chaise de bureau ANDREA</t>
  </si>
  <si>
    <t>AEROL</t>
  </si>
  <si>
    <t>LISA</t>
  </si>
  <si>
    <t>Chaise visiteur LISA</t>
  </si>
  <si>
    <t>SARA</t>
  </si>
  <si>
    <t>Chaise pliante SARA</t>
  </si>
  <si>
    <t>Début action</t>
  </si>
  <si>
    <t>Fin action</t>
  </si>
  <si>
    <t>Micro-ondes</t>
  </si>
  <si>
    <t>019075</t>
  </si>
  <si>
    <t>Casier Multicases</t>
  </si>
  <si>
    <t>6014110</t>
  </si>
  <si>
    <t>1529595101</t>
  </si>
  <si>
    <t>Porte-manteaux / parapluies</t>
  </si>
  <si>
    <t>SIENA</t>
  </si>
  <si>
    <t>Climatiseur mobile 9000 BTU</t>
  </si>
  <si>
    <t>VMM20XPAD</t>
  </si>
  <si>
    <t>Réfrigérateur VS-335L</t>
  </si>
  <si>
    <t>VS-335L</t>
  </si>
  <si>
    <t>VS-135L</t>
  </si>
  <si>
    <t>Réfrigérateur VS-135L</t>
  </si>
  <si>
    <t>Châssis pour table électrique</t>
  </si>
  <si>
    <t>ET114E-N</t>
  </si>
  <si>
    <t>Micro-Onde avec Grill 20L</t>
  </si>
  <si>
    <t>Chaise visiteur BARBARA</t>
  </si>
  <si>
    <t>Micro-Ondes 20 Litres</t>
  </si>
  <si>
    <t>100003</t>
  </si>
  <si>
    <t>Table pliante 220 AUSTRIA</t>
  </si>
  <si>
    <t>78707-T</t>
  </si>
  <si>
    <t>78707-2B</t>
  </si>
  <si>
    <t>Banc pliable VIENNA (pour table AUSTRIA)</t>
  </si>
  <si>
    <t>VA016B-09KR</t>
  </si>
  <si>
    <t>Réfrigérateur VS-105</t>
  </si>
  <si>
    <t>VD318</t>
  </si>
  <si>
    <t>VS105</t>
  </si>
  <si>
    <t>Réfrigérateur VD-318</t>
  </si>
  <si>
    <t>434</t>
  </si>
  <si>
    <t>JES</t>
  </si>
  <si>
    <t>NINA</t>
  </si>
  <si>
    <t>Fauteuil NINA</t>
  </si>
  <si>
    <t>DNA122W</t>
  </si>
  <si>
    <t>Table de burau avec piétement en bois</t>
  </si>
  <si>
    <t>SWA340-SZZ110E</t>
  </si>
  <si>
    <t>Chaise pivotante WIND</t>
  </si>
  <si>
    <t>ANDREA</t>
  </si>
  <si>
    <t>Chaise pivotante ANDREA</t>
  </si>
  <si>
    <t>JES= Jusqu'à épuisement du stock</t>
  </si>
  <si>
    <t>Remarques</t>
  </si>
  <si>
    <t>Délai 4-5 sem.</t>
  </si>
  <si>
    <t>Status</t>
  </si>
  <si>
    <t>Table électrique 600-1250x1200x800mm</t>
  </si>
  <si>
    <t>ET223+100011</t>
  </si>
  <si>
    <t>ET223+100012</t>
  </si>
  <si>
    <t>Table électrique 600-1250x1400x800mm</t>
  </si>
  <si>
    <t>Table électrique 600-1250x1600x800mm</t>
  </si>
  <si>
    <t>ET223+100013</t>
  </si>
  <si>
    <t>ET223+100014</t>
  </si>
  <si>
    <t>Table électrique 600-1250x1800x800mm</t>
  </si>
  <si>
    <t>Table électrique 600-1250x2000x800mm</t>
  </si>
  <si>
    <t>ET223+100015</t>
  </si>
  <si>
    <t>finit 31.01.2021</t>
  </si>
  <si>
    <t xml:space="preserve">finit 31.01.2021 </t>
  </si>
  <si>
    <t>MKV 1118/1 L</t>
  </si>
  <si>
    <t>Cuisinette Bauknecht MKV 1118 gauche</t>
  </si>
  <si>
    <t>Cuisinette Bauknecht MKV 1118 droite</t>
  </si>
  <si>
    <t>Fauteuil Giroflex 434 noir</t>
  </si>
  <si>
    <t>MKV 1118/1 R</t>
  </si>
  <si>
    <t>DOMINO160</t>
  </si>
  <si>
    <t>Table pliante piétement en T 750x1600x800mm</t>
  </si>
  <si>
    <t>DOMINO180</t>
  </si>
  <si>
    <t>Table pliante piétement en T 750x1800x800mm</t>
  </si>
  <si>
    <t>353-4029</t>
  </si>
  <si>
    <t>Chaise pivotante - GIROFLEX 353</t>
  </si>
  <si>
    <t>78707-T-2B</t>
  </si>
  <si>
    <t>DJT100-DJP121</t>
  </si>
  <si>
    <t>Table électrique 680-1150x1200x800mm</t>
  </si>
  <si>
    <t>DJT100-DJP161</t>
  </si>
  <si>
    <t>Table électrique 680-1150x1600x800mm</t>
  </si>
  <si>
    <t>Table pliante et 2 bancs pliants (MUNICH)</t>
  </si>
  <si>
    <t>DJT100</t>
  </si>
  <si>
    <t xml:space="preserve">Châssis pour table électrique </t>
  </si>
  <si>
    <t>Rack de stockage - base</t>
  </si>
  <si>
    <t>Rack à palettes - base</t>
  </si>
  <si>
    <t>Rack à palettes - extension</t>
  </si>
  <si>
    <t>Rack de stockage -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</si>
</sst>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Border="1"/>
    <xf numFmtId="2" fontId="0" fillId="0" borderId="0" xfId="0" applyNumberFormat="1"/>
    <xf numFmtId="2" fontId="2" fillId="0" borderId="0" xfId="0" applyNumberFormat="1" applyFont="1"/>
    <xf numFmtId="1" fontId="0" fillId="0" borderId="0" xfId="0" applyNumberFormat="1"/>
    <xf numFmtId="9" fontId="0" fillId="0" borderId="0" xfId="1" applyNumberFormat="1" applyFont="1" applyFill="1" applyAlignment="1">
      <alignment horizontal="right"/>
    </xf>
    <xf numFmtId="9" fontId="0" fillId="0" borderId="0" xfId="1" applyNumberFormat="1" applyFont="1" applyFill="1" applyBorder="1" applyAlignment="1">
      <alignment horizontal="right"/>
    </xf>
    <xf numFmtId="2" fontId="2" fillId="0" borderId="0" xfId="0" applyNumberFormat="1" applyFont="1" applyBorder="1"/>
    <xf numFmtId="164" fontId="0" fillId="0" borderId="0" xfId="1" applyNumberFormat="1" applyFont="1" applyFill="1" applyBorder="1" applyAlignment="1">
      <alignment horizontal="right"/>
    </xf>
    <xf numFmtId="14" fontId="0" fillId="0" borderId="0" xfId="0" applyNumberFormat="1"/>
    <xf numFmtId="14" fontId="2" fillId="0" borderId="0" xfId="0" applyNumberFormat="1" applyFont="1"/>
    <xf numFmtId="1" fontId="2" fillId="0" borderId="0" xfId="0" applyNumberFormat="1" applyFont="1"/>
    <xf numFmtId="164" fontId="0" fillId="0" borderId="0" xfId="1" applyNumberFormat="1" applyFont="1" applyFill="1" applyAlignment="1">
      <alignment horizontal="right"/>
    </xf>
    <xf numFmtId="2" fontId="0" fillId="0" borderId="0" xfId="0" applyNumberFormat="1" applyBorder="1"/>
    <xf numFmtId="14" fontId="0" fillId="0" borderId="0" xfId="0" applyNumberFormat="1" applyAlignment="1">
      <alignment horizontal="left"/>
    </xf>
    <xf numFmtId="14" fontId="0" fillId="0" borderId="0" xfId="0" applyNumberFormat="1" applyBorder="1" applyAlignment="1">
      <alignment horizontal="lef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0" borderId="0" xfId="0" applyNumberFormat="1"/>
    <xf numFmtId="0" fontId="0" fillId="0" borderId="0" xfId="0" applyNumberFormat="1" applyBorder="1"/>
    <xf numFmtId="14" fontId="0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9" fontId="0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</cellXfs>
  <cellStyles count="2">
    <cellStyle name="Normal" xfId="0" builtinId="0"/>
    <cellStyle name="Pourcentage" xfId="1" builtinId="5"/>
  </cellStyles>
  <dxfs count="9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09D9F5-24A6-46C6-945B-F334A61C39C8}" name="Tableau3" displayName="Tableau3" ref="A4:I47" totalsRowShown="0" headerRowDxfId="6">
  <autoFilter ref="A4:I47" xr:uid="{857417A7-BED7-43C1-ACA4-4FF9961EF12A}">
    <filterColumn colId="8">
      <filters>
        <filter val="ACTUEL"/>
      </filters>
    </filterColumn>
  </autoFilter>
  <sortState xmlns:xlrd2="http://schemas.microsoft.com/office/spreadsheetml/2017/richdata2" ref="A5:H27">
    <sortCondition ref="A4:A27"/>
  </sortState>
  <tableColumns count="9">
    <tableColumn id="1" xr3:uid="{B6CD9CE2-855E-4C54-8D89-66DDBE7B289A}" name="Début action" dataDxfId="5"/>
    <tableColumn id="2" xr3:uid="{F036A2C9-2BDB-41B9-8C86-CBA181880143}" name="Fin action" dataDxfId="4"/>
    <tableColumn id="9" xr3:uid="{F8131793-A8BA-4A28-B09C-7EBFCCF8CBD0}" name="Remarques" dataDxfId="3"/>
    <tableColumn id="3" xr3:uid="{149CB71C-59B0-44AB-8F35-6713118F801A}" name="Réf."/>
    <tableColumn id="5" xr3:uid="{80B0E501-776B-4ED4-9620-61F0590F194D}" name="Nom"/>
    <tableColumn id="6" xr3:uid="{FDD81FC2-0FB8-4A10-B136-DA1A753BE48F}" name="Prix _x000a_brut HT"/>
    <tableColumn id="7" xr3:uid="{95D43485-02B5-46DD-ACAD-E5723FFE4F45}" name="Rabais" dataDxfId="2" dataCellStyle="Pourcentage"/>
    <tableColumn id="8" xr3:uid="{AA0114E7-844E-4E7B-84B5-6BA4C670A0E2}" name="Prix _x000a_action HT" dataDxfId="1"/>
    <tableColumn id="4" xr3:uid="{621F25EC-1B9E-4A03-988D-031B75ED64C0}" name="Status" dataDxfId="0">
      <calculatedColumnFormula>IF(Tableau3[[#This Row],[Fin action]]="JES","ACTUEL",IF(Tableau3[[#This Row],[Fin action]]&gt;0,"FIN","ACTUEL"))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D37D7-5FF8-41FB-8FBA-264980DFF281}">
  <sheetPr>
    <pageSetUpPr fitToPage="1"/>
  </sheetPr>
  <dimension ref="A4:I48"/>
  <sheetViews>
    <sheetView tabSelected="1" workbookViewId="0">
      <selection activeCell="F40" sqref="F40"/>
    </sheetView>
  </sheetViews>
  <sheetFormatPr baseColWidth="10" defaultRowHeight="14.4" x14ac:dyDescent="0.3"/>
  <cols>
    <col min="1" max="1" width="15.44140625" style="18" customWidth="1"/>
    <col min="2" max="2" width="10.109375" style="18" bestFit="1" customWidth="1"/>
    <col min="3" max="3" width="17.44140625" style="10" customWidth="1"/>
    <col min="4" max="4" width="15.88671875" bestFit="1" customWidth="1"/>
    <col min="5" max="5" width="43.6640625" bestFit="1" customWidth="1"/>
    <col min="6" max="6" width="14.6640625" bestFit="1" customWidth="1"/>
    <col min="7" max="7" width="12.6640625" style="5" customWidth="1"/>
    <col min="8" max="8" width="16.44140625" style="4" bestFit="1" customWidth="1"/>
    <col min="9" max="9" width="16.5546875" customWidth="1"/>
  </cols>
  <sheetData>
    <row r="4" spans="1:9" s="1" customFormat="1" ht="37.200000000000003" customHeight="1" x14ac:dyDescent="0.3">
      <c r="A4" s="17" t="s">
        <v>13</v>
      </c>
      <c r="B4" s="17" t="s">
        <v>14</v>
      </c>
      <c r="C4" s="11" t="s">
        <v>54</v>
      </c>
      <c r="D4" s="1" t="s">
        <v>2</v>
      </c>
      <c r="E4" s="1" t="s">
        <v>3</v>
      </c>
      <c r="F4" s="1" t="s">
        <v>4</v>
      </c>
      <c r="G4" s="12" t="s">
        <v>5</v>
      </c>
      <c r="H4" s="4" t="s">
        <v>6</v>
      </c>
      <c r="I4" t="s">
        <v>56</v>
      </c>
    </row>
    <row r="5" spans="1:9" x14ac:dyDescent="0.3">
      <c r="A5" s="18">
        <v>43880</v>
      </c>
      <c r="B5" s="18" t="s">
        <v>44</v>
      </c>
      <c r="C5" s="15"/>
      <c r="D5" t="s">
        <v>1</v>
      </c>
      <c r="E5" t="s">
        <v>0</v>
      </c>
      <c r="F5" s="3">
        <v>83.5</v>
      </c>
      <c r="G5" s="6">
        <v>0.5</v>
      </c>
      <c r="H5" s="4">
        <f t="shared" ref="H5:H37" si="0">F5*(1-G5)</f>
        <v>41.75</v>
      </c>
      <c r="I5" t="str">
        <f>IF(Tableau3[[#This Row],[Fin action]]="JES","ACTUEL",IF(Tableau3[[#This Row],[Fin action]]&gt;0,"FIN","ACTUEL"))</f>
        <v>ACTUEL</v>
      </c>
    </row>
    <row r="6" spans="1:9" hidden="1" x14ac:dyDescent="0.3">
      <c r="A6" s="18">
        <v>43892</v>
      </c>
      <c r="B6" s="18">
        <v>44110</v>
      </c>
      <c r="C6" s="15"/>
      <c r="D6" t="s">
        <v>9</v>
      </c>
      <c r="E6" t="s">
        <v>10</v>
      </c>
      <c r="F6" s="3">
        <v>25</v>
      </c>
      <c r="G6" s="6">
        <v>0.25</v>
      </c>
      <c r="H6" s="4">
        <f t="shared" si="0"/>
        <v>18.75</v>
      </c>
      <c r="I6" t="str">
        <f>IF(Tableau3[[#This Row],[Fin action]]="JES","ACTUEL",IF(Tableau3[[#This Row],[Fin action]]&gt;0,"FIN","ACTUEL"))</f>
        <v>FIN</v>
      </c>
    </row>
    <row r="7" spans="1:9" hidden="1" x14ac:dyDescent="0.3">
      <c r="A7" s="18">
        <v>43986</v>
      </c>
      <c r="B7" s="18">
        <v>44196</v>
      </c>
      <c r="C7" s="15"/>
      <c r="D7" t="s">
        <v>29</v>
      </c>
      <c r="E7" t="s">
        <v>28</v>
      </c>
      <c r="F7" s="3">
        <v>570</v>
      </c>
      <c r="G7" s="7">
        <v>0.5</v>
      </c>
      <c r="H7" s="4">
        <f t="shared" si="0"/>
        <v>285</v>
      </c>
      <c r="I7" t="str">
        <f>IF(Tableau3[[#This Row],[Fin action]]="JES","ACTUEL",IF(Tableau3[[#This Row],[Fin action]]&gt;0,"FIN","ACTUEL"))</f>
        <v>FIN</v>
      </c>
    </row>
    <row r="8" spans="1:9" hidden="1" x14ac:dyDescent="0.3">
      <c r="A8" s="18">
        <v>43990</v>
      </c>
      <c r="B8" s="18">
        <v>43992</v>
      </c>
      <c r="D8" t="s">
        <v>16</v>
      </c>
      <c r="E8" t="s">
        <v>30</v>
      </c>
      <c r="F8" s="3">
        <v>99.8</v>
      </c>
      <c r="G8" s="7">
        <v>0.25</v>
      </c>
      <c r="H8" s="4">
        <f t="shared" si="0"/>
        <v>74.849999999999994</v>
      </c>
      <c r="I8" t="str">
        <f>IF(Tableau3[[#This Row],[Fin action]]="JES","ACTUEL",IF(Tableau3[[#This Row],[Fin action]]&gt;0,"FIN","ACTUEL"))</f>
        <v>FIN</v>
      </c>
    </row>
    <row r="9" spans="1:9" hidden="1" x14ac:dyDescent="0.3">
      <c r="A9" s="18">
        <v>43993</v>
      </c>
      <c r="B9" s="18">
        <v>44097</v>
      </c>
      <c r="D9" t="s">
        <v>33</v>
      </c>
      <c r="E9" t="s">
        <v>31</v>
      </c>
      <c r="F9" s="3">
        <v>28</v>
      </c>
      <c r="G9" s="6">
        <v>0.5</v>
      </c>
      <c r="H9" s="4">
        <f t="shared" si="0"/>
        <v>14</v>
      </c>
      <c r="I9" t="str">
        <f>IF(Tableau3[[#This Row],[Fin action]]="JES","ACTUEL",IF(Tableau3[[#This Row],[Fin action]]&gt;0,"FIN","ACTUEL"))</f>
        <v>FIN</v>
      </c>
    </row>
    <row r="10" spans="1:9" hidden="1" x14ac:dyDescent="0.3">
      <c r="A10" s="18">
        <v>43993</v>
      </c>
      <c r="B10" s="18">
        <v>44196</v>
      </c>
      <c r="C10" s="15"/>
      <c r="D10" t="s">
        <v>23</v>
      </c>
      <c r="E10" t="s">
        <v>32</v>
      </c>
      <c r="F10" s="3">
        <v>78</v>
      </c>
      <c r="G10" s="7">
        <v>0.25</v>
      </c>
      <c r="H10" s="4">
        <f t="shared" si="0"/>
        <v>58.5</v>
      </c>
      <c r="I10" t="str">
        <f>IF(Tableau3[[#This Row],[Fin action]]="JES","ACTUEL",IF(Tableau3[[#This Row],[Fin action]]&gt;0,"FIN","ACTUEL"))</f>
        <v>FIN</v>
      </c>
    </row>
    <row r="11" spans="1:9" hidden="1" x14ac:dyDescent="0.3">
      <c r="A11" s="18">
        <v>43999</v>
      </c>
      <c r="B11" s="18">
        <v>44196</v>
      </c>
      <c r="C11" s="15"/>
      <c r="D11" t="s">
        <v>36</v>
      </c>
      <c r="E11" t="s">
        <v>37</v>
      </c>
      <c r="F11" s="3">
        <v>39.950000000000003</v>
      </c>
      <c r="G11" s="6">
        <v>0.25</v>
      </c>
      <c r="H11" s="4">
        <f t="shared" si="0"/>
        <v>29.962500000000002</v>
      </c>
      <c r="I11" t="str">
        <f>IF(Tableau3[[#This Row],[Fin action]]="JES","ACTUEL",IF(Tableau3[[#This Row],[Fin action]]&gt;0,"FIN","ACTUEL"))</f>
        <v>FIN</v>
      </c>
    </row>
    <row r="12" spans="1:9" hidden="1" x14ac:dyDescent="0.3">
      <c r="A12" s="18">
        <v>43999</v>
      </c>
      <c r="B12" s="18">
        <v>44196</v>
      </c>
      <c r="C12" s="15"/>
      <c r="D12" t="s">
        <v>35</v>
      </c>
      <c r="E12" t="s">
        <v>34</v>
      </c>
      <c r="F12" s="3">
        <v>53.25</v>
      </c>
      <c r="G12" s="6">
        <v>0.25</v>
      </c>
      <c r="H12" s="4">
        <f t="shared" si="0"/>
        <v>39.9375</v>
      </c>
      <c r="I12" t="str">
        <f>IF(Tableau3[[#This Row],[Fin action]]="JES","ACTUEL",IF(Tableau3[[#This Row],[Fin action]]&gt;0,"FIN","ACTUEL"))</f>
        <v>FIN</v>
      </c>
    </row>
    <row r="13" spans="1:9" x14ac:dyDescent="0.3">
      <c r="A13" s="18">
        <v>44314</v>
      </c>
      <c r="B13" s="18" t="s">
        <v>44</v>
      </c>
      <c r="C13" s="15"/>
      <c r="D13" t="s">
        <v>40</v>
      </c>
      <c r="E13" t="s">
        <v>42</v>
      </c>
      <c r="F13" s="3">
        <v>548.9</v>
      </c>
      <c r="G13" s="7">
        <v>0.25</v>
      </c>
      <c r="H13" s="4">
        <f t="shared" si="0"/>
        <v>411.67499999999995</v>
      </c>
      <c r="I13" t="str">
        <f>IF(Tableau3[[#This Row],[Fin action]]="JES","ACTUEL",IF(Tableau3[[#This Row],[Fin action]]&gt;0,"FIN","ACTUEL"))</f>
        <v>ACTUEL</v>
      </c>
    </row>
    <row r="14" spans="1:9" hidden="1" x14ac:dyDescent="0.3">
      <c r="A14" s="18">
        <v>44083</v>
      </c>
      <c r="B14" s="18">
        <v>44196</v>
      </c>
      <c r="C14" s="15"/>
      <c r="D14" t="s">
        <v>41</v>
      </c>
      <c r="E14" t="s">
        <v>39</v>
      </c>
      <c r="F14" s="3">
        <v>217.9</v>
      </c>
      <c r="G14" s="7">
        <v>0.25</v>
      </c>
      <c r="H14" s="4">
        <f t="shared" si="0"/>
        <v>163.42500000000001</v>
      </c>
      <c r="I14" t="str">
        <f>IF(Tableau3[[#This Row],[Fin action]]="JES","ACTUEL",IF(Tableau3[[#This Row],[Fin action]]&gt;0,"FIN","ACTUEL"))</f>
        <v>FIN</v>
      </c>
    </row>
    <row r="15" spans="1:9" x14ac:dyDescent="0.3">
      <c r="A15" s="18">
        <v>44089</v>
      </c>
      <c r="C15" s="15"/>
      <c r="D15" t="s">
        <v>43</v>
      </c>
      <c r="E15" t="s">
        <v>72</v>
      </c>
      <c r="F15" s="3">
        <v>826</v>
      </c>
      <c r="G15" s="9">
        <v>0.49653999999999998</v>
      </c>
      <c r="H15" s="4">
        <f t="shared" si="0"/>
        <v>415.85795999999999</v>
      </c>
      <c r="I15" t="str">
        <f>IF(Tableau3[[#This Row],[Fin action]]="JES","ACTUEL",IF(Tableau3[[#This Row],[Fin action]]&gt;0,"FIN","ACTUEL"))</f>
        <v>ACTUEL</v>
      </c>
    </row>
    <row r="16" spans="1:9" hidden="1" x14ac:dyDescent="0.3">
      <c r="B16" s="18">
        <v>44097</v>
      </c>
      <c r="D16" t="s">
        <v>11</v>
      </c>
      <c r="E16" t="s">
        <v>12</v>
      </c>
      <c r="F16" s="3">
        <v>23.05</v>
      </c>
      <c r="G16" s="6">
        <v>0.5</v>
      </c>
      <c r="H16" s="4">
        <f t="shared" si="0"/>
        <v>11.525</v>
      </c>
      <c r="I16" t="str">
        <f>IF(Tableau3[[#This Row],[Fin action]]="JES","ACTUEL",IF(Tableau3[[#This Row],[Fin action]]&gt;0,"FIN","ACTUEL"))</f>
        <v>FIN</v>
      </c>
    </row>
    <row r="17" spans="1:9" hidden="1" x14ac:dyDescent="0.3">
      <c r="B17" s="18">
        <v>44083</v>
      </c>
      <c r="D17" t="s">
        <v>26</v>
      </c>
      <c r="E17" t="s">
        <v>27</v>
      </c>
      <c r="F17" s="3">
        <v>248.4</v>
      </c>
      <c r="G17" s="7">
        <v>0.25</v>
      </c>
      <c r="H17" s="4">
        <f t="shared" si="0"/>
        <v>186.3</v>
      </c>
      <c r="I17" t="str">
        <f>IF(Tableau3[[#This Row],[Fin action]]="JES","ACTUEL",IF(Tableau3[[#This Row],[Fin action]]&gt;0,"FIN","ACTUEL"))</f>
        <v>FIN</v>
      </c>
    </row>
    <row r="18" spans="1:9" hidden="1" x14ac:dyDescent="0.3">
      <c r="B18" s="18">
        <v>44196</v>
      </c>
      <c r="C18" s="15"/>
      <c r="D18" t="s">
        <v>38</v>
      </c>
      <c r="E18" t="s">
        <v>22</v>
      </c>
      <c r="F18" s="3">
        <v>407.7</v>
      </c>
      <c r="G18" s="7">
        <v>0.25</v>
      </c>
      <c r="H18" s="4">
        <f t="shared" si="0"/>
        <v>305.77499999999998</v>
      </c>
      <c r="I18" t="str">
        <f>IF(Tableau3[[#This Row],[Fin action]]="JES","ACTUEL",IF(Tableau3[[#This Row],[Fin action]]&gt;0,"FIN","ACTUEL"))</f>
        <v>FIN</v>
      </c>
    </row>
    <row r="19" spans="1:9" hidden="1" x14ac:dyDescent="0.3">
      <c r="B19" s="18">
        <v>43992</v>
      </c>
      <c r="D19" t="s">
        <v>16</v>
      </c>
      <c r="E19" t="s">
        <v>15</v>
      </c>
      <c r="F19" s="3">
        <v>99.8</v>
      </c>
      <c r="G19" s="7">
        <v>0.25</v>
      </c>
      <c r="H19" s="4">
        <f t="shared" si="0"/>
        <v>74.849999999999994</v>
      </c>
      <c r="I19" t="str">
        <f>IF(Tableau3[[#This Row],[Fin action]]="JES","ACTUEL",IF(Tableau3[[#This Row],[Fin action]]&gt;0,"FIN","ACTUEL"))</f>
        <v>FIN</v>
      </c>
    </row>
    <row r="20" spans="1:9" hidden="1" x14ac:dyDescent="0.3">
      <c r="B20" s="18">
        <v>43992</v>
      </c>
      <c r="D20" t="s">
        <v>23</v>
      </c>
      <c r="E20" t="s">
        <v>15</v>
      </c>
      <c r="F20" s="3">
        <v>86.1</v>
      </c>
      <c r="G20" s="7">
        <v>0.25</v>
      </c>
      <c r="H20" s="4">
        <f t="shared" si="0"/>
        <v>64.574999999999989</v>
      </c>
      <c r="I20" t="str">
        <f>IF(Tableau3[[#This Row],[Fin action]]="JES","ACTUEL",IF(Tableau3[[#This Row],[Fin action]]&gt;0,"FIN","ACTUEL"))</f>
        <v>FIN</v>
      </c>
    </row>
    <row r="21" spans="1:9" x14ac:dyDescent="0.3">
      <c r="B21" s="18" t="s">
        <v>44</v>
      </c>
      <c r="C21" s="15"/>
      <c r="D21" t="s">
        <v>21</v>
      </c>
      <c r="E21" t="s">
        <v>20</v>
      </c>
      <c r="F21" s="3">
        <v>88.45</v>
      </c>
      <c r="G21" s="7">
        <v>0.5</v>
      </c>
      <c r="H21" s="4">
        <f t="shared" si="0"/>
        <v>44.225000000000001</v>
      </c>
      <c r="I21" t="str">
        <f>IF(Tableau3[[#This Row],[Fin action]]="JES","ACTUEL",IF(Tableau3[[#This Row],[Fin action]]&gt;0,"FIN","ACTUEL"))</f>
        <v>ACTUEL</v>
      </c>
    </row>
    <row r="22" spans="1:9" hidden="1" x14ac:dyDescent="0.3">
      <c r="B22" s="18">
        <v>44110</v>
      </c>
      <c r="C22" s="15"/>
      <c r="D22" t="s">
        <v>25</v>
      </c>
      <c r="E22" t="s">
        <v>24</v>
      </c>
      <c r="F22" s="3">
        <v>437.1</v>
      </c>
      <c r="G22" s="6">
        <v>0.25</v>
      </c>
      <c r="H22" s="4">
        <f t="shared" si="0"/>
        <v>327.82500000000005</v>
      </c>
      <c r="I22" t="str">
        <f>IF(Tableau3[[#This Row],[Fin action]]="JES","ACTUEL",IF(Tableau3[[#This Row],[Fin action]]&gt;0,"FIN","ACTUEL"))</f>
        <v>FIN</v>
      </c>
    </row>
    <row r="23" spans="1:9" hidden="1" x14ac:dyDescent="0.3">
      <c r="B23" s="18">
        <v>43992</v>
      </c>
      <c r="D23" t="s">
        <v>8</v>
      </c>
      <c r="E23" t="s">
        <v>7</v>
      </c>
      <c r="F23" s="3">
        <v>185.6</v>
      </c>
      <c r="G23" s="6">
        <v>0.5</v>
      </c>
      <c r="H23" s="4">
        <f t="shared" si="0"/>
        <v>92.8</v>
      </c>
      <c r="I23" t="str">
        <f>IF(Tableau3[[#This Row],[Fin action]]="JES","ACTUEL",IF(Tableau3[[#This Row],[Fin action]]&gt;0,"FIN","ACTUEL"))</f>
        <v>FIN</v>
      </c>
    </row>
    <row r="24" spans="1:9" hidden="1" x14ac:dyDescent="0.3">
      <c r="B24" s="18">
        <v>43992</v>
      </c>
      <c r="D24" t="s">
        <v>18</v>
      </c>
      <c r="E24" t="s">
        <v>17</v>
      </c>
      <c r="F24" s="3">
        <v>249</v>
      </c>
      <c r="G24" s="6">
        <v>0.5</v>
      </c>
      <c r="H24" s="4">
        <f t="shared" si="0"/>
        <v>124.5</v>
      </c>
      <c r="I24" t="str">
        <f>IF(Tableau3[[#This Row],[Fin action]]="JES","ACTUEL",IF(Tableau3[[#This Row],[Fin action]]&gt;0,"FIN","ACTUEL"))</f>
        <v>FIN</v>
      </c>
    </row>
    <row r="25" spans="1:9" hidden="1" x14ac:dyDescent="0.3">
      <c r="B25" s="18">
        <v>43992</v>
      </c>
      <c r="D25" t="s">
        <v>19</v>
      </c>
      <c r="E25" t="s">
        <v>17</v>
      </c>
      <c r="F25" s="3">
        <v>491.4</v>
      </c>
      <c r="G25" s="6">
        <v>0.5</v>
      </c>
      <c r="H25" s="4">
        <f t="shared" si="0"/>
        <v>245.7</v>
      </c>
      <c r="I25" t="str">
        <f>IF(Tableau3[[#This Row],[Fin action]]="JES","ACTUEL",IF(Tableau3[[#This Row],[Fin action]]&gt;0,"FIN","ACTUEL"))</f>
        <v>FIN</v>
      </c>
    </row>
    <row r="26" spans="1:9" hidden="1" x14ac:dyDescent="0.3">
      <c r="B26" s="18">
        <v>44408</v>
      </c>
      <c r="C26" s="15">
        <v>44408</v>
      </c>
      <c r="D26" t="s">
        <v>45</v>
      </c>
      <c r="E26" t="s">
        <v>46</v>
      </c>
      <c r="F26" s="3">
        <v>299</v>
      </c>
      <c r="G26" s="13">
        <v>0.33444000000000002</v>
      </c>
      <c r="H26" s="4">
        <f t="shared" si="0"/>
        <v>199.00243999999998</v>
      </c>
      <c r="I26" t="str">
        <f>IF(Tableau3[[#This Row],[Fin action]]="JES","ACTUEL",IF(Tableau3[[#This Row],[Fin action]]&gt;0,"FIN","ACTUEL"))</f>
        <v>FIN</v>
      </c>
    </row>
    <row r="27" spans="1:9" hidden="1" x14ac:dyDescent="0.3">
      <c r="A27" s="19">
        <v>44103</v>
      </c>
      <c r="B27" s="19">
        <v>44227</v>
      </c>
      <c r="C27" s="16" t="s">
        <v>55</v>
      </c>
      <c r="D27" s="2" t="s">
        <v>47</v>
      </c>
      <c r="E27" s="2" t="s">
        <v>48</v>
      </c>
      <c r="F27" s="14">
        <v>504</v>
      </c>
      <c r="G27" s="9">
        <v>0.42658000000000001</v>
      </c>
      <c r="H27" s="8">
        <f t="shared" si="0"/>
        <v>289.00368000000003</v>
      </c>
      <c r="I27" t="str">
        <f>IF(Tableau3[[#This Row],[Fin action]]="JES","ACTUEL",IF(Tableau3[[#This Row],[Fin action]]&gt;0,"FIN","ACTUEL"))</f>
        <v>FIN</v>
      </c>
    </row>
    <row r="28" spans="1:9" hidden="1" x14ac:dyDescent="0.3">
      <c r="A28" s="18">
        <v>44103</v>
      </c>
      <c r="B28" s="18">
        <v>44196</v>
      </c>
      <c r="C28" s="15" t="s">
        <v>55</v>
      </c>
      <c r="D28" t="s">
        <v>49</v>
      </c>
      <c r="E28" t="s">
        <v>50</v>
      </c>
      <c r="F28" s="14">
        <v>546</v>
      </c>
      <c r="G28" s="9">
        <v>0.48901</v>
      </c>
      <c r="H28" s="8">
        <f t="shared" si="0"/>
        <v>279.00054000000006</v>
      </c>
      <c r="I28" t="str">
        <f>IF(Tableau3[[#This Row],[Fin action]]="JES","ACTUEL",IF(Tableau3[[#This Row],[Fin action]]&gt;0,"FIN","ACTUEL"))</f>
        <v>FIN</v>
      </c>
    </row>
    <row r="29" spans="1:9" hidden="1" x14ac:dyDescent="0.3">
      <c r="A29" s="18">
        <v>44098</v>
      </c>
      <c r="B29" s="18">
        <v>44155</v>
      </c>
      <c r="C29" s="15"/>
      <c r="D29" t="s">
        <v>51</v>
      </c>
      <c r="E29" t="s">
        <v>52</v>
      </c>
      <c r="F29" s="14">
        <v>185.6</v>
      </c>
      <c r="G29" s="7">
        <v>0.5</v>
      </c>
      <c r="H29" s="8">
        <f t="shared" si="0"/>
        <v>92.8</v>
      </c>
      <c r="I29" t="str">
        <f>IF(Tableau3[[#This Row],[Fin action]]="JES","ACTUEL",IF(Tableau3[[#This Row],[Fin action]]&gt;0,"FIN","ACTUEL"))</f>
        <v>FIN</v>
      </c>
    </row>
    <row r="30" spans="1:9" hidden="1" x14ac:dyDescent="0.3">
      <c r="A30" s="19">
        <v>44207</v>
      </c>
      <c r="B30" s="19">
        <v>44227</v>
      </c>
      <c r="C30" s="16" t="s">
        <v>68</v>
      </c>
      <c r="D30" s="2" t="s">
        <v>58</v>
      </c>
      <c r="E30" s="2" t="s">
        <v>57</v>
      </c>
      <c r="F30" s="3">
        <v>599</v>
      </c>
      <c r="G30" s="7">
        <v>0.5</v>
      </c>
      <c r="H30" s="4">
        <f t="shared" si="0"/>
        <v>299.5</v>
      </c>
      <c r="I30" s="21" t="str">
        <f>IF(Tableau3[[#This Row],[Fin action]]="JES","ACTUEL",IF(Tableau3[[#This Row],[Fin action]]&gt;0,"FIN","ACTUEL"))</f>
        <v>FIN</v>
      </c>
    </row>
    <row r="31" spans="1:9" hidden="1" x14ac:dyDescent="0.3">
      <c r="A31" s="18">
        <v>44207</v>
      </c>
      <c r="B31" s="18">
        <v>44227</v>
      </c>
      <c r="C31" s="16" t="s">
        <v>67</v>
      </c>
      <c r="D31" t="s">
        <v>59</v>
      </c>
      <c r="E31" s="2" t="s">
        <v>60</v>
      </c>
      <c r="F31" s="3">
        <v>606</v>
      </c>
      <c r="G31" s="7">
        <v>0.5</v>
      </c>
      <c r="H31" s="4">
        <f t="shared" si="0"/>
        <v>303</v>
      </c>
      <c r="I31" s="20" t="str">
        <f>IF(Tableau3[[#This Row],[Fin action]]="JES","ACTUEL",IF(Tableau3[[#This Row],[Fin action]]&gt;0,"FIN","ACTUEL"))</f>
        <v>FIN</v>
      </c>
    </row>
    <row r="32" spans="1:9" hidden="1" x14ac:dyDescent="0.3">
      <c r="A32" s="18">
        <v>44207</v>
      </c>
      <c r="B32" s="18">
        <v>44227</v>
      </c>
      <c r="C32" s="16" t="s">
        <v>67</v>
      </c>
      <c r="D32" t="s">
        <v>62</v>
      </c>
      <c r="E32" s="2" t="s">
        <v>61</v>
      </c>
      <c r="F32" s="3">
        <v>609</v>
      </c>
      <c r="G32" s="7">
        <v>0.5</v>
      </c>
      <c r="H32" s="4">
        <f t="shared" si="0"/>
        <v>304.5</v>
      </c>
      <c r="I32" s="20" t="str">
        <f>IF(Tableau3[[#This Row],[Fin action]]="JES","ACTUEL",IF(Tableau3[[#This Row],[Fin action]]&gt;0,"FIN","ACTUEL"))</f>
        <v>FIN</v>
      </c>
    </row>
    <row r="33" spans="1:9" hidden="1" x14ac:dyDescent="0.3">
      <c r="A33" s="18">
        <v>44207</v>
      </c>
      <c r="B33" s="18">
        <v>44227</v>
      </c>
      <c r="C33" s="16" t="s">
        <v>67</v>
      </c>
      <c r="D33" t="s">
        <v>63</v>
      </c>
      <c r="E33" s="2" t="s">
        <v>64</v>
      </c>
      <c r="F33" s="3">
        <v>619</v>
      </c>
      <c r="G33" s="7">
        <v>0.5</v>
      </c>
      <c r="H33" s="4">
        <f t="shared" si="0"/>
        <v>309.5</v>
      </c>
      <c r="I33" s="20" t="str">
        <f>IF(Tableau3[[#This Row],[Fin action]]="JES","ACTUEL",IF(Tableau3[[#This Row],[Fin action]]&gt;0,"FIN","ACTUEL"))</f>
        <v>FIN</v>
      </c>
    </row>
    <row r="34" spans="1:9" hidden="1" x14ac:dyDescent="0.3">
      <c r="A34" s="18">
        <v>44207</v>
      </c>
      <c r="B34" s="18">
        <v>44227</v>
      </c>
      <c r="C34" s="16" t="s">
        <v>67</v>
      </c>
      <c r="D34" t="s">
        <v>66</v>
      </c>
      <c r="E34" s="2" t="s">
        <v>65</v>
      </c>
      <c r="F34" s="3">
        <v>629</v>
      </c>
      <c r="G34" s="7">
        <v>0.5</v>
      </c>
      <c r="H34" s="4">
        <f t="shared" si="0"/>
        <v>314.5</v>
      </c>
      <c r="I34" s="20" t="str">
        <f>IF(Tableau3[[#This Row],[Fin action]]="JES","ACTUEL",IF(Tableau3[[#This Row],[Fin action]]&gt;0,"FIN","ACTUEL"))</f>
        <v>FIN</v>
      </c>
    </row>
    <row r="35" spans="1:9" hidden="1" x14ac:dyDescent="0.3">
      <c r="A35" s="18">
        <v>44207</v>
      </c>
      <c r="B35" s="18">
        <v>44255</v>
      </c>
      <c r="C35" s="16"/>
      <c r="D35" t="s">
        <v>69</v>
      </c>
      <c r="E35" s="2" t="s">
        <v>70</v>
      </c>
      <c r="F35" s="23">
        <v>927.6</v>
      </c>
      <c r="G35" s="7">
        <v>0.25</v>
      </c>
      <c r="H35" s="4">
        <f t="shared" si="0"/>
        <v>695.7</v>
      </c>
      <c r="I35" s="20" t="str">
        <f>IF(Tableau3[[#This Row],[Fin action]]="JES","ACTUEL",IF(Tableau3[[#This Row],[Fin action]]&gt;0,"FIN","ACTUEL"))</f>
        <v>FIN</v>
      </c>
    </row>
    <row r="36" spans="1:9" hidden="1" x14ac:dyDescent="0.3">
      <c r="A36" s="18">
        <v>44207</v>
      </c>
      <c r="B36" s="18">
        <v>44255</v>
      </c>
      <c r="C36" s="16"/>
      <c r="D36" t="s">
        <v>73</v>
      </c>
      <c r="E36" s="2" t="s">
        <v>71</v>
      </c>
      <c r="F36" s="23">
        <v>927.6</v>
      </c>
      <c r="G36" s="7">
        <v>0.25</v>
      </c>
      <c r="H36" s="4">
        <f t="shared" si="0"/>
        <v>695.7</v>
      </c>
      <c r="I36" s="20" t="str">
        <f>IF(Tableau3[[#This Row],[Fin action]]="JES","ACTUEL",IF(Tableau3[[#This Row],[Fin action]]&gt;0,"FIN","ACTUEL"))</f>
        <v>FIN</v>
      </c>
    </row>
    <row r="37" spans="1:9" hidden="1" x14ac:dyDescent="0.3">
      <c r="A37" s="18">
        <v>44210</v>
      </c>
      <c r="B37" s="18">
        <v>44255</v>
      </c>
      <c r="C37" s="16"/>
      <c r="D37" t="s">
        <v>74</v>
      </c>
      <c r="E37" s="2" t="s">
        <v>75</v>
      </c>
      <c r="F37" s="23">
        <v>183</v>
      </c>
      <c r="G37" s="7">
        <v>0.25</v>
      </c>
      <c r="H37" s="4">
        <f t="shared" si="0"/>
        <v>137.25</v>
      </c>
      <c r="I37" s="20" t="str">
        <f>IF(Tableau3[[#This Row],[Fin action]]="JES","ACTUEL",IF(Tableau3[[#This Row],[Fin action]]&gt;0,"FIN","ACTUEL"))</f>
        <v>FIN</v>
      </c>
    </row>
    <row r="38" spans="1:9" hidden="1" x14ac:dyDescent="0.3">
      <c r="A38" s="18">
        <v>44210</v>
      </c>
      <c r="B38" s="18">
        <v>44255</v>
      </c>
      <c r="C38" s="16"/>
      <c r="D38" t="s">
        <v>76</v>
      </c>
      <c r="E38" s="2" t="s">
        <v>77</v>
      </c>
      <c r="F38" s="23">
        <v>195</v>
      </c>
      <c r="G38" s="7">
        <v>0.25</v>
      </c>
      <c r="H38" s="4">
        <f t="shared" ref="H38:H47" si="1">F38*(1-G38)</f>
        <v>146.25</v>
      </c>
      <c r="I38" s="20" t="str">
        <f>IF(Tableau3[[#This Row],[Fin action]]="JES","ACTUEL",IF(Tableau3[[#This Row],[Fin action]]&gt;0,"FIN","ACTUEL"))</f>
        <v>FIN</v>
      </c>
    </row>
    <row r="39" spans="1:9" x14ac:dyDescent="0.3">
      <c r="A39" s="18">
        <v>44214</v>
      </c>
      <c r="B39" s="18" t="s">
        <v>44</v>
      </c>
      <c r="C39" s="16"/>
      <c r="D39" t="s">
        <v>78</v>
      </c>
      <c r="E39" s="2" t="s">
        <v>79</v>
      </c>
      <c r="F39" s="23">
        <v>692</v>
      </c>
      <c r="G39" s="9">
        <v>0.33423999999999998</v>
      </c>
      <c r="H39" s="4">
        <f t="shared" si="1"/>
        <v>460.70591999999999</v>
      </c>
      <c r="I39" s="20" t="str">
        <f>IF(Tableau3[[#This Row],[Fin action]]="JES","ACTUEL",IF(Tableau3[[#This Row],[Fin action]]&gt;0,"FIN","ACTUEL"))</f>
        <v>ACTUEL</v>
      </c>
    </row>
    <row r="40" spans="1:9" x14ac:dyDescent="0.3">
      <c r="A40" s="18">
        <v>44216</v>
      </c>
      <c r="C40" s="16"/>
      <c r="D40" t="s">
        <v>80</v>
      </c>
      <c r="E40" s="2" t="s">
        <v>85</v>
      </c>
      <c r="F40" s="23">
        <v>181.15</v>
      </c>
      <c r="G40" s="7">
        <v>0.25</v>
      </c>
      <c r="H40" s="4">
        <f t="shared" si="1"/>
        <v>135.86250000000001</v>
      </c>
      <c r="I40" s="20" t="str">
        <f>IF(Tableau3[[#This Row],[Fin action]]="JES","ACTUEL",IF(Tableau3[[#This Row],[Fin action]]&gt;0,"FIN","ACTUEL"))</f>
        <v>ACTUEL</v>
      </c>
    </row>
    <row r="41" spans="1:9" hidden="1" x14ac:dyDescent="0.3">
      <c r="A41" s="18">
        <v>44235</v>
      </c>
      <c r="B41" s="16">
        <v>44286</v>
      </c>
      <c r="C41" s="16">
        <v>44286</v>
      </c>
      <c r="D41" t="s">
        <v>81</v>
      </c>
      <c r="E41" s="2" t="s">
        <v>82</v>
      </c>
      <c r="F41" s="23">
        <v>546</v>
      </c>
      <c r="G41" s="7">
        <v>0.25</v>
      </c>
      <c r="H41" s="4">
        <f t="shared" si="1"/>
        <v>409.5</v>
      </c>
      <c r="I41" s="20" t="str">
        <f>IF(Tableau3[[#This Row],[Fin action]]="JES","ACTUEL",IF(Tableau3[[#This Row],[Fin action]]&gt;0,"FIN","ACTUEL"))</f>
        <v>FIN</v>
      </c>
    </row>
    <row r="42" spans="1:9" hidden="1" x14ac:dyDescent="0.3">
      <c r="A42" s="18">
        <v>44235</v>
      </c>
      <c r="B42" s="16">
        <v>44286</v>
      </c>
      <c r="C42" s="16">
        <v>44286</v>
      </c>
      <c r="D42" t="s">
        <v>83</v>
      </c>
      <c r="E42" s="2" t="s">
        <v>84</v>
      </c>
      <c r="F42" s="23">
        <v>558</v>
      </c>
      <c r="G42" s="7">
        <v>0.25</v>
      </c>
      <c r="H42" s="4">
        <f t="shared" si="1"/>
        <v>418.5</v>
      </c>
      <c r="I42" s="20" t="str">
        <f>IF(Tableau3[[#This Row],[Fin action]]="JES","ACTUEL",IF(Tableau3[[#This Row],[Fin action]]&gt;0,"FIN","ACTUEL"))</f>
        <v>FIN</v>
      </c>
    </row>
    <row r="43" spans="1:9" x14ac:dyDescent="0.3">
      <c r="A43" s="19">
        <v>44409</v>
      </c>
      <c r="B43" s="19"/>
      <c r="C43" s="16"/>
      <c r="D43" s="2" t="s">
        <v>86</v>
      </c>
      <c r="E43" s="2" t="s">
        <v>87</v>
      </c>
      <c r="F43" s="14">
        <v>551.1</v>
      </c>
      <c r="G43" s="7">
        <v>0.25</v>
      </c>
      <c r="H43" s="4">
        <f t="shared" si="1"/>
        <v>413.32500000000005</v>
      </c>
      <c r="I43" s="21" t="str">
        <f>IF(Tableau3[[#This Row],[Fin action]]="JES","ACTUEL",IF(Tableau3[[#This Row],[Fin action]]&gt;0,"FIN","ACTUEL"))</f>
        <v>ACTUEL</v>
      </c>
    </row>
    <row r="44" spans="1:9" s="25" customFormat="1" x14ac:dyDescent="0.3">
      <c r="A44" s="19">
        <v>44453</v>
      </c>
      <c r="B44" s="15"/>
      <c r="C44" s="15"/>
      <c r="D44" s="25">
        <v>1117</v>
      </c>
      <c r="E44" s="25" t="s">
        <v>89</v>
      </c>
      <c r="F44" s="14">
        <v>664</v>
      </c>
      <c r="G44" s="7">
        <v>0.25</v>
      </c>
      <c r="H44" s="4">
        <f t="shared" si="1"/>
        <v>498</v>
      </c>
      <c r="I44" s="25" t="str">
        <f>IF(Tableau3[[#This Row],[Fin action]]="JES","ACTUEL",IF(Tableau3[[#This Row],[Fin action]]&gt;0,"FIN","ACTUEL"))</f>
        <v>ACTUEL</v>
      </c>
    </row>
    <row r="45" spans="1:9" x14ac:dyDescent="0.3">
      <c r="A45" s="19">
        <v>44453</v>
      </c>
      <c r="C45" s="15"/>
      <c r="D45" s="25">
        <v>1118</v>
      </c>
      <c r="E45" s="25" t="s">
        <v>90</v>
      </c>
      <c r="F45" s="14">
        <v>505.35</v>
      </c>
      <c r="G45" s="7">
        <v>0.25</v>
      </c>
      <c r="H45" s="4">
        <f t="shared" si="1"/>
        <v>379.01250000000005</v>
      </c>
      <c r="I45" s="26" t="str">
        <f>IF(Tableau3[[#This Row],[Fin action]]="JES","ACTUEL",IF(Tableau3[[#This Row],[Fin action]]&gt;0,"FIN","ACTUEL"))</f>
        <v>ACTUEL</v>
      </c>
    </row>
    <row r="46" spans="1:9" x14ac:dyDescent="0.3">
      <c r="A46" s="19">
        <v>44453</v>
      </c>
      <c r="C46" s="15"/>
      <c r="D46" s="25">
        <v>1071</v>
      </c>
      <c r="E46" s="25" t="s">
        <v>88</v>
      </c>
      <c r="F46" s="14">
        <v>584</v>
      </c>
      <c r="G46" s="7">
        <v>0.25</v>
      </c>
      <c r="H46" s="4">
        <f t="shared" si="1"/>
        <v>438</v>
      </c>
      <c r="I46" s="26" t="str">
        <f>IF(Tableau3[[#This Row],[Fin action]]="JES","ACTUEL",IF(Tableau3[[#This Row],[Fin action]]&gt;0,"FIN","ACTUEL"))</f>
        <v>ACTUEL</v>
      </c>
    </row>
    <row r="47" spans="1:9" x14ac:dyDescent="0.3">
      <c r="A47" s="19">
        <v>44453</v>
      </c>
      <c r="C47" s="15"/>
      <c r="D47" s="25">
        <v>1088</v>
      </c>
      <c r="E47" s="25" t="s">
        <v>91</v>
      </c>
      <c r="F47" s="14">
        <v>518.70000000000005</v>
      </c>
      <c r="G47" s="24">
        <v>0.25</v>
      </c>
      <c r="H47" s="4">
        <f t="shared" si="1"/>
        <v>389.02500000000003</v>
      </c>
      <c r="I47" s="26" t="str">
        <f>IF(Tableau3[[#This Row],[Fin action]]="JES","ACTUEL",IF(Tableau3[[#This Row],[Fin action]]&gt;0,"FIN","ACTUEL"))</f>
        <v>ACTUEL</v>
      </c>
    </row>
    <row r="48" spans="1:9" x14ac:dyDescent="0.3">
      <c r="A48" s="22" t="s">
        <v>53</v>
      </c>
    </row>
  </sheetData>
  <conditionalFormatting sqref="I1:I43 I45:I1048576">
    <cfRule type="cellIs" dxfId="8" priority="2" operator="equal">
      <formula>"FIN"</formula>
    </cfRule>
  </conditionalFormatting>
  <conditionalFormatting sqref="I44">
    <cfRule type="cellIs" dxfId="7" priority="1" operator="equal">
      <formula>"FIN"</formula>
    </cfRule>
  </conditionalFormatting>
  <pageMargins left="0.7" right="0.7" top="0.75" bottom="0.75" header="0.3" footer="0.3"/>
  <pageSetup paperSize="9" scale="8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D A A B Q S w M E F A A C A A g A L W w w U V K E w V q q A A A A + A A A A B I A H A B D b 2 5 m a W c v U G F j a 2 F n Z S 5 4 b W w g o h g A K K A U A A A A A A A A A A A A A A A A A A A A A A A A A A A A h Y 9 L D o I w F E W 3 Q j q n j 4 8 f J I 8 y Y O J A E h M T 4 7 S B A o 1 Q T C n C 3 h y 4 J L c g i a L O H N 6 b c 5 N z H 7 c 7 x m N T W 1 e h O 9 m q i L j U I Z Z Q W Z t L V U a k N 4 U d k J j h n m d n X g p r g l U X j p 2 M S G X M J Q Q Y h o E O P m 1 1 C Z 7 j u H B K d 4 e s E g 2 3 p e o M V 5 k g n 1 X + f 0 U Y H l 8 y z K O B T 5 f B Z k H X K x d h r j G V 6 o t 4 k z F 1 E H 5 K T P r a 9 F q w Q t v J F m G O C O 8 X 7 A l Q S w M E F A A C A A g A L W w w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1 s M F E o i k e 4 D g A A A B E A A A A T A B w A R m 9 y b X V s Y X M v U 2 V j d G l v b j E u b S C i G A A o o B Q A A A A A A A A A A A A A A A A A A A A A A A A A A A A r T k 0 u y c z P U w i G 0 I b W A F B L A Q I t A B Q A A g A I A C 1 s M F F S h M F a q g A A A P g A A A A S A A A A A A A A A A A A A A A A A A A A A A B D b 2 5 m a W c v U G F j a 2 F n Z S 5 4 b W x Q S w E C L Q A U A A I A C A A t b D B R D 8 r p q 6 Q A A A D p A A A A E w A A A A A A A A A A A A A A A A D 2 A A A A W 0 N v b n R l b n R f V H l w Z X N d L n h t b F B L A Q I t A B Q A A g A I A C 1 s M F E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b H k 9 4 r 9 H c Q o G N Q i f J P W + + A A A A A A I A A A A A A A N m A A D A A A A A E A A A A O 8 d 8 y f t o M m b 2 M F 2 L G W b e 4 s A A A A A B I A A A K A A A A A Q A A A A K k 7 y I O 3 f A F m 6 X x k e z o N T 5 1 A A A A D U 4 X a h x q Y g p C W 9 A + o q f D S G a A N D 8 G / W 8 6 Z s S b D H w G W 1 K K j 6 2 i X q + 6 u c X w 5 J f G u Q 1 L f u 3 T 4 I V 7 d Q U z e t p O L B J I b q N o 1 i B h y r 6 2 b 9 W Y K s 4 v N I X R Q A A A B / F f l c P e 9 U 6 m a M u x K Q j I W E 0 T E C 6 A = = < / D a t a M a s h u p > 
</file>

<file path=customXml/itemProps1.xml><?xml version="1.0" encoding="utf-8"?>
<ds:datastoreItem xmlns:ds="http://schemas.openxmlformats.org/officeDocument/2006/customXml" ds:itemID="{CC437ABD-0F73-446E-AA99-6C16DFDB6D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Logistique</cp:lastModifiedBy>
  <cp:lastPrinted>2021-02-08T10:01:12Z</cp:lastPrinted>
  <dcterms:created xsi:type="dcterms:W3CDTF">2020-02-19T06:19:57Z</dcterms:created>
  <dcterms:modified xsi:type="dcterms:W3CDTF">2021-10-01T06:05:08Z</dcterms:modified>
</cp:coreProperties>
</file>