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atas\Promerka DESIGN\"/>
    </mc:Choice>
  </mc:AlternateContent>
  <xr:revisionPtr revIDLastSave="0" documentId="13_ncr:1_{95A0369C-85AA-457A-A44E-3D68140A9C9E}" xr6:coauthVersionLast="47" xr6:coauthVersionMax="47" xr10:uidLastSave="{00000000-0000-0000-0000-000000000000}"/>
  <workbookProtection lockStructure="1"/>
  <bookViews>
    <workbookView xWindow="-120" yWindow="-120" windowWidth="29040" windowHeight="15840" xr2:uid="{F3DFCCF0-3480-4477-BE55-9E078572270D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7" i="1" l="1"/>
  <c r="G7" i="1" s="1"/>
  <c r="H7" i="1" s="1"/>
  <c r="I7" i="1"/>
  <c r="K7" i="1" s="1"/>
  <c r="F5" i="1"/>
  <c r="G5" i="1"/>
  <c r="H5" i="1" s="1"/>
  <c r="I5" i="1"/>
  <c r="K5" i="1" s="1"/>
  <c r="L7" i="1" l="1"/>
  <c r="M7" i="1" s="1"/>
  <c r="N7" i="1" s="1"/>
  <c r="L5" i="1"/>
  <c r="M5" i="1" s="1"/>
  <c r="N5" i="1" s="1"/>
  <c r="F28" i="1"/>
  <c r="G28" i="1" s="1"/>
  <c r="H28" i="1" s="1"/>
  <c r="I28" i="1"/>
  <c r="K28" i="1"/>
  <c r="L28" i="1"/>
  <c r="F29" i="1"/>
  <c r="G29" i="1" s="1"/>
  <c r="H29" i="1" s="1"/>
  <c r="I29" i="1"/>
  <c r="K29" i="1"/>
  <c r="F13" i="1"/>
  <c r="G13" i="1" s="1"/>
  <c r="H13" i="1" s="1"/>
  <c r="I13" i="1"/>
  <c r="K13" i="1" s="1"/>
  <c r="I15" i="1"/>
  <c r="K15" i="1" s="1"/>
  <c r="L15" i="1" s="1"/>
  <c r="I16" i="1"/>
  <c r="F16" i="1"/>
  <c r="G16" i="1" s="1"/>
  <c r="H16" i="1" s="1"/>
  <c r="L29" i="1" l="1"/>
  <c r="M29" i="1" s="1"/>
  <c r="N29" i="1" s="1"/>
  <c r="M28" i="1"/>
  <c r="N28" i="1" s="1"/>
  <c r="L13" i="1"/>
  <c r="M13" i="1" s="1"/>
  <c r="N13" i="1" s="1"/>
  <c r="K16" i="1"/>
  <c r="L16" i="1" s="1"/>
  <c r="M16" i="1" s="1"/>
  <c r="I12" i="1"/>
  <c r="F12" i="1"/>
  <c r="G12" i="1" s="1"/>
  <c r="H12" i="1" s="1"/>
  <c r="K12" i="1" l="1"/>
  <c r="L12" i="1" s="1"/>
  <c r="M12" i="1" s="1"/>
  <c r="N12" i="1" s="1"/>
  <c r="I23" i="1"/>
  <c r="K23" i="1" s="1"/>
  <c r="I22" i="1"/>
  <c r="K22" i="1" s="1"/>
  <c r="L22" i="1" s="1"/>
  <c r="I3" i="1"/>
  <c r="K3" i="1" s="1"/>
  <c r="I4" i="1"/>
  <c r="K4" i="1" s="1"/>
  <c r="I6" i="1"/>
  <c r="K6" i="1" s="1"/>
  <c r="L6" i="1" s="1"/>
  <c r="I8" i="1"/>
  <c r="K8" i="1" s="1"/>
  <c r="I9" i="1"/>
  <c r="K9" i="1" s="1"/>
  <c r="I10" i="1"/>
  <c r="K10" i="1" s="1"/>
  <c r="I11" i="1"/>
  <c r="K11" i="1" s="1"/>
  <c r="L11" i="1" s="1"/>
  <c r="I14" i="1"/>
  <c r="K14" i="1" s="1"/>
  <c r="I17" i="1"/>
  <c r="K17" i="1" s="1"/>
  <c r="I18" i="1"/>
  <c r="K18" i="1" s="1"/>
  <c r="L18" i="1" s="1"/>
  <c r="I19" i="1"/>
  <c r="K19" i="1" s="1"/>
  <c r="I20" i="1"/>
  <c r="K20" i="1" s="1"/>
  <c r="I21" i="1"/>
  <c r="K21" i="1" s="1"/>
  <c r="I24" i="1"/>
  <c r="K24" i="1" s="1"/>
  <c r="I25" i="1"/>
  <c r="K25" i="1" s="1"/>
  <c r="I26" i="1"/>
  <c r="K26" i="1" s="1"/>
  <c r="L26" i="1" s="1"/>
  <c r="I27" i="1"/>
  <c r="K27" i="1" s="1"/>
  <c r="I30" i="1"/>
  <c r="K30" i="1" s="1"/>
  <c r="I31" i="1"/>
  <c r="K31" i="1" s="1"/>
  <c r="I32" i="1"/>
  <c r="K32" i="1" s="1"/>
  <c r="L32" i="1" s="1"/>
  <c r="I33" i="1"/>
  <c r="K33" i="1" s="1"/>
  <c r="I34" i="1"/>
  <c r="K34" i="1" s="1"/>
  <c r="I35" i="1"/>
  <c r="K35" i="1" s="1"/>
  <c r="I36" i="1"/>
  <c r="K36" i="1" s="1"/>
  <c r="L36" i="1" s="1"/>
  <c r="I2" i="1"/>
  <c r="K2" i="1" s="1"/>
  <c r="L2" i="1" s="1"/>
  <c r="F2" i="1"/>
  <c r="G2" i="1" s="1"/>
  <c r="H2" i="1" s="1"/>
  <c r="F3" i="1"/>
  <c r="G3" i="1" s="1"/>
  <c r="H3" i="1" s="1"/>
  <c r="F4" i="1"/>
  <c r="G4" i="1" s="1"/>
  <c r="H4" i="1" s="1"/>
  <c r="F6" i="1"/>
  <c r="G6" i="1" s="1"/>
  <c r="H6" i="1" s="1"/>
  <c r="F8" i="1"/>
  <c r="G8" i="1" s="1"/>
  <c r="H8" i="1" s="1"/>
  <c r="F9" i="1"/>
  <c r="G9" i="1" s="1"/>
  <c r="H9" i="1" s="1"/>
  <c r="F10" i="1"/>
  <c r="G10" i="1" s="1"/>
  <c r="H10" i="1" s="1"/>
  <c r="F11" i="1"/>
  <c r="G11" i="1" s="1"/>
  <c r="H11" i="1" s="1"/>
  <c r="F14" i="1"/>
  <c r="G14" i="1" s="1"/>
  <c r="H14" i="1" s="1"/>
  <c r="F15" i="1"/>
  <c r="G15" i="1" s="1"/>
  <c r="H15" i="1" s="1"/>
  <c r="F17" i="1"/>
  <c r="G17" i="1" s="1"/>
  <c r="H17" i="1" s="1"/>
  <c r="F18" i="1"/>
  <c r="G18" i="1" s="1"/>
  <c r="H18" i="1" s="1"/>
  <c r="F19" i="1"/>
  <c r="G19" i="1" s="1"/>
  <c r="H19" i="1" s="1"/>
  <c r="F20" i="1"/>
  <c r="G20" i="1" s="1"/>
  <c r="H20" i="1" s="1"/>
  <c r="F21" i="1"/>
  <c r="G21" i="1" s="1"/>
  <c r="H21" i="1" s="1"/>
  <c r="F22" i="1"/>
  <c r="G22" i="1" s="1"/>
  <c r="H22" i="1" s="1"/>
  <c r="F23" i="1"/>
  <c r="G23" i="1" s="1"/>
  <c r="H23" i="1" s="1"/>
  <c r="F24" i="1"/>
  <c r="G24" i="1" s="1"/>
  <c r="H24" i="1" s="1"/>
  <c r="F25" i="1"/>
  <c r="G25" i="1" s="1"/>
  <c r="H25" i="1" s="1"/>
  <c r="F26" i="1"/>
  <c r="G26" i="1" s="1"/>
  <c r="H26" i="1" s="1"/>
  <c r="F27" i="1"/>
  <c r="G27" i="1" s="1"/>
  <c r="H27" i="1" s="1"/>
  <c r="F30" i="1"/>
  <c r="G30" i="1" s="1"/>
  <c r="H30" i="1" s="1"/>
  <c r="F31" i="1"/>
  <c r="G31" i="1" s="1"/>
  <c r="H31" i="1" s="1"/>
  <c r="F32" i="1"/>
  <c r="G32" i="1" s="1"/>
  <c r="H32" i="1" s="1"/>
  <c r="F33" i="1"/>
  <c r="G33" i="1" s="1"/>
  <c r="H33" i="1" s="1"/>
  <c r="F34" i="1"/>
  <c r="G34" i="1" s="1"/>
  <c r="H34" i="1" s="1"/>
  <c r="F35" i="1"/>
  <c r="G35" i="1" s="1"/>
  <c r="H35" i="1" s="1"/>
  <c r="F36" i="1"/>
  <c r="G36" i="1" s="1"/>
  <c r="H36" i="1" s="1"/>
  <c r="M15" i="1" l="1"/>
  <c r="N15" i="1" s="1"/>
  <c r="M2" i="1"/>
  <c r="N2" i="1" s="1"/>
  <c r="M11" i="1"/>
  <c r="N11" i="1" s="1"/>
  <c r="M36" i="1"/>
  <c r="N36" i="1" s="1"/>
  <c r="M26" i="1"/>
  <c r="N26" i="1" s="1"/>
  <c r="M18" i="1"/>
  <c r="N18" i="1" s="1"/>
  <c r="M6" i="1"/>
  <c r="N6" i="1" s="1"/>
  <c r="M22" i="1"/>
  <c r="N22" i="1" s="1"/>
  <c r="M32" i="1"/>
  <c r="N32" i="1" s="1"/>
  <c r="L35" i="1"/>
  <c r="M35" i="1" s="1"/>
  <c r="N35" i="1" s="1"/>
  <c r="L31" i="1"/>
  <c r="M31" i="1" s="1"/>
  <c r="N31" i="1" s="1"/>
  <c r="L25" i="1"/>
  <c r="M25" i="1" s="1"/>
  <c r="N25" i="1" s="1"/>
  <c r="L21" i="1"/>
  <c r="M21" i="1" s="1"/>
  <c r="N21" i="1" s="1"/>
  <c r="L17" i="1"/>
  <c r="M17" i="1" s="1"/>
  <c r="N17" i="1" s="1"/>
  <c r="L10" i="1"/>
  <c r="M10" i="1" s="1"/>
  <c r="N10" i="1" s="1"/>
  <c r="L4" i="1"/>
  <c r="M4" i="1" s="1"/>
  <c r="N4" i="1" s="1"/>
  <c r="L34" i="1"/>
  <c r="M34" i="1" s="1"/>
  <c r="N34" i="1" s="1"/>
  <c r="L30" i="1"/>
  <c r="M30" i="1" s="1"/>
  <c r="N30" i="1" s="1"/>
  <c r="L24" i="1"/>
  <c r="M24" i="1" s="1"/>
  <c r="N24" i="1" s="1"/>
  <c r="L20" i="1"/>
  <c r="M20" i="1" s="1"/>
  <c r="N20" i="1" s="1"/>
  <c r="L9" i="1"/>
  <c r="M9" i="1" s="1"/>
  <c r="N9" i="1" s="1"/>
  <c r="L3" i="1"/>
  <c r="M3" i="1" s="1"/>
  <c r="N3" i="1" s="1"/>
  <c r="L33" i="1"/>
  <c r="M33" i="1" s="1"/>
  <c r="N33" i="1" s="1"/>
  <c r="L27" i="1"/>
  <c r="M27" i="1" s="1"/>
  <c r="N27" i="1" s="1"/>
  <c r="L23" i="1"/>
  <c r="M23" i="1" s="1"/>
  <c r="N23" i="1" s="1"/>
  <c r="L19" i="1"/>
  <c r="M19" i="1" s="1"/>
  <c r="N19" i="1" s="1"/>
  <c r="L14" i="1"/>
  <c r="M14" i="1" s="1"/>
  <c r="N14" i="1" s="1"/>
  <c r="L8" i="1"/>
  <c r="M8" i="1" s="1"/>
  <c r="N8" i="1" s="1"/>
</calcChain>
</file>

<file path=xl/sharedStrings.xml><?xml version="1.0" encoding="utf-8"?>
<sst xmlns="http://schemas.openxmlformats.org/spreadsheetml/2006/main" count="119" uniqueCount="80">
  <si>
    <t xml:space="preserve">Marque </t>
  </si>
  <si>
    <t xml:space="preserve">Prix de Liste </t>
  </si>
  <si>
    <t xml:space="preserve">Prix de vente CHF </t>
  </si>
  <si>
    <t xml:space="preserve">Sedus </t>
  </si>
  <si>
    <t>Monnaie</t>
  </si>
  <si>
    <t>Andreu World</t>
  </si>
  <si>
    <t>Note</t>
  </si>
  <si>
    <t>Remise</t>
  </si>
  <si>
    <t xml:space="preserve">CHF </t>
  </si>
  <si>
    <t>€</t>
  </si>
  <si>
    <t>Franco a partir de 600€ d'achat</t>
  </si>
  <si>
    <t>Franco sauf petit projet</t>
  </si>
  <si>
    <t>Alea</t>
  </si>
  <si>
    <t xml:space="preserve">Franco a partir de 1000€ d'achat </t>
  </si>
  <si>
    <t xml:space="preserve">Nom d'utilistaeur </t>
  </si>
  <si>
    <t>Code</t>
  </si>
  <si>
    <t>MMMMAA</t>
  </si>
  <si>
    <t>User 000974</t>
  </si>
  <si>
    <t>Sesta</t>
  </si>
  <si>
    <r>
      <t>promerka</t>
    </r>
    <r>
      <rPr>
        <sz val="9"/>
        <color rgb="FF333333"/>
        <rFont val="Arial"/>
        <family val="2"/>
      </rPr>
      <t> </t>
    </r>
  </si>
  <si>
    <t>pas1472_15giu</t>
  </si>
  <si>
    <t>Sinetica</t>
  </si>
  <si>
    <t>Livraison 9% du prix net d'achat Commande minimum 500€</t>
  </si>
  <si>
    <t>info@promerka.com</t>
  </si>
  <si>
    <t>sedus2020</t>
  </si>
  <si>
    <t>TOLIX</t>
  </si>
  <si>
    <t>Waldmann</t>
  </si>
  <si>
    <t>Artemide</t>
  </si>
  <si>
    <t>Caimi</t>
  </si>
  <si>
    <t>Franco a partir de 400€ d'achat Commande minimum 200€</t>
  </si>
  <si>
    <t>https://www.caimi.com/it/index/</t>
  </si>
  <si>
    <t>Contral</t>
  </si>
  <si>
    <t>Commande minimum 300€</t>
  </si>
  <si>
    <t>DCW</t>
  </si>
  <si>
    <t>Hoyez</t>
  </si>
  <si>
    <t>Franco a partir de 2000€</t>
  </si>
  <si>
    <t>Normann Copenhagen</t>
  </si>
  <si>
    <t>Transport 7%</t>
  </si>
  <si>
    <t>M114</t>
  </si>
  <si>
    <t>Commande minimum 600€</t>
  </si>
  <si>
    <t>Kristalia</t>
  </si>
  <si>
    <t>Franco a partir de 650€</t>
  </si>
  <si>
    <t>Imperfettolab</t>
  </si>
  <si>
    <t>Flokk</t>
  </si>
  <si>
    <t>Giroflex</t>
  </si>
  <si>
    <t xml:space="preserve">Petite Friture </t>
  </si>
  <si>
    <t>luxeconsultant@bluewin.ch </t>
  </si>
  <si>
    <t>Belux</t>
  </si>
  <si>
    <t>Vibia</t>
  </si>
  <si>
    <t>Sellex</t>
  </si>
  <si>
    <t>Sifas</t>
  </si>
  <si>
    <t>Sur demande</t>
  </si>
  <si>
    <t>TON</t>
  </si>
  <si>
    <t>Franco a partir de 1500€</t>
  </si>
  <si>
    <t>Vauzelle</t>
  </si>
  <si>
    <t>Vlaemynck</t>
  </si>
  <si>
    <t>Franco a partir de 1250€</t>
  </si>
  <si>
    <t>Colonne1</t>
  </si>
  <si>
    <t>Dynamobel</t>
  </si>
  <si>
    <t>gabriel.gagnere</t>
  </si>
  <si>
    <t>DM@032012</t>
  </si>
  <si>
    <t>Vilagrassa Resol</t>
  </si>
  <si>
    <t>Franco a partir de 500€</t>
  </si>
  <si>
    <t>Prix d'achat CHF &amp; €</t>
  </si>
  <si>
    <t>Rabais en CHF &amp; €</t>
  </si>
  <si>
    <t>Rabais en %</t>
  </si>
  <si>
    <t xml:space="preserve">Montant du rabais </t>
  </si>
  <si>
    <t xml:space="preserve">Prix HT après rabais </t>
  </si>
  <si>
    <t xml:space="preserve">Prix d'achat en CHF </t>
  </si>
  <si>
    <t>Cout d'achat en %</t>
  </si>
  <si>
    <t>Marge Brut en %</t>
  </si>
  <si>
    <t>ETAL</t>
  </si>
  <si>
    <t>Franco A partir de 3501€</t>
  </si>
  <si>
    <t>SITAG</t>
  </si>
  <si>
    <t>Humanscale</t>
  </si>
  <si>
    <t>Fit Interiors</t>
  </si>
  <si>
    <t>System4</t>
  </si>
  <si>
    <t>Askman</t>
  </si>
  <si>
    <t>Bent Hansen</t>
  </si>
  <si>
    <t>Franco a prtir de 1500€ d'achat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</si>
</sst>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CHF&quot;_-;\-* #,##0.00\ &quot;CHF&quot;_-;_-* &quot;-&quot;??\ &quot;CHF&quot;_-;_-@_-"/>
    <numFmt numFmtId="165" formatCode="_-[$€-2]\ * #,##0.00_-;\-[$€-2]\ * #,##0.00_-;_-[$€-2]\ * &quot;-&quot;??_-;_-@_-"/>
    <numFmt numFmtId="166" formatCode="_-* #,##0.00\ [$CHF-100C]_-;\-* #,##0.00\ [$CHF-100C]_-;_-* &quot;-&quot;??\ [$CHF-100C]_-;_-@_-"/>
  </numFmts>
  <fonts count="6">
    <font>
      <sz val="10"/>
      <color theme="1"/>
      <name val="VeluxForOffice"/>
      <family val="2"/>
    </font>
    <font>
      <sz val="10"/>
      <color theme="1"/>
      <name val="VeluxForOffice"/>
      <family val="2"/>
    </font>
    <font>
      <b/>
      <sz val="9"/>
      <color rgb="FF333333"/>
      <name val="Arial"/>
      <family val="2"/>
    </font>
    <font>
      <sz val="9"/>
      <color rgb="FF333333"/>
      <name val="Arial"/>
      <family val="2"/>
    </font>
    <font>
      <u/>
      <sz val="10"/>
      <color theme="10"/>
      <name val="VeluxForOffice"/>
      <family val="2"/>
    </font>
    <font>
      <sz val="8"/>
      <name val="VeluxForOffice"/>
      <family val="2"/>
    </font>
  </fonts>
  <fills count="3">
    <fill>
      <patternFill patternType="none"/>
    </fill>
    <fill>
      <patternFill patternType="gray125"/>
    </fill>
    <fill>
      <patternFill patternType="solid">
        <fgColor rgb="FFFFFFCC"/>
      </patternFill>
    </fill>
  </fills>
  <borders count="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1" fillId="2" borderId="1" applyNumberFormat="0" applyFont="0" applyAlignment="0" applyProtection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2" fillId="0" borderId="0" xfId="0" applyFont="1" applyProtection="1"/>
    <xf numFmtId="0" fontId="0" fillId="0" borderId="0" xfId="0" applyProtection="1">
      <protection locked="0"/>
    </xf>
    <xf numFmtId="165" fontId="0" fillId="0" borderId="0" xfId="0" applyNumberFormat="1" applyProtection="1"/>
    <xf numFmtId="0" fontId="0" fillId="0" borderId="0" xfId="0" applyProtection="1"/>
    <xf numFmtId="166" fontId="0" fillId="0" borderId="0" xfId="0" applyNumberFormat="1" applyProtection="1"/>
    <xf numFmtId="164" fontId="0" fillId="0" borderId="0" xfId="1" applyFont="1" applyProtection="1"/>
    <xf numFmtId="0" fontId="0" fillId="2" borderId="1" xfId="2" applyFont="1" applyProtection="1">
      <protection locked="0"/>
    </xf>
    <xf numFmtId="2" fontId="0" fillId="0" borderId="0" xfId="0" applyNumberFormat="1" applyProtection="1"/>
    <xf numFmtId="12" fontId="0" fillId="0" borderId="0" xfId="0" applyNumberFormat="1" applyProtection="1"/>
    <xf numFmtId="0" fontId="4" fillId="0" borderId="0" xfId="3" applyProtection="1"/>
    <xf numFmtId="0" fontId="0" fillId="0" borderId="0" xfId="0" applyNumberFormat="1" applyProtection="1"/>
  </cellXfs>
  <cellStyles count="4">
    <cellStyle name="Lien hypertexte" xfId="3" builtinId="8"/>
    <cellStyle name="Monétaire" xfId="1" builtinId="4"/>
    <cellStyle name="Normal" xfId="0" builtinId="0"/>
    <cellStyle name="Note" xfId="2" builtinId="10"/>
  </cellStyles>
  <dxfs count="19">
    <dxf>
      <protection locked="1" hidden="0"/>
    </dxf>
    <dxf>
      <protection locked="1" hidden="0"/>
    </dxf>
    <dxf>
      <protection locked="1" hidden="0"/>
    </dxf>
    <dxf>
      <numFmt numFmtId="2" formatCode="0.00"/>
      <protection locked="1" hidden="0"/>
    </dxf>
    <dxf>
      <numFmt numFmtId="0" formatCode="General"/>
      <protection locked="1" hidden="0"/>
    </dxf>
    <dxf>
      <numFmt numFmtId="0" formatCode="General"/>
      <protection locked="1" hidden="0"/>
    </dxf>
    <dxf>
      <numFmt numFmtId="0" formatCode="General"/>
      <protection locked="1" hidden="0"/>
    </dxf>
    <dxf>
      <protection locked="0" hidden="0"/>
    </dxf>
    <dxf>
      <numFmt numFmtId="0" formatCode="General"/>
      <protection locked="1" hidden="0"/>
    </dxf>
    <dxf>
      <numFmt numFmtId="0" formatCode="General"/>
      <protection locked="1" hidden="0"/>
    </dxf>
    <dxf>
      <numFmt numFmtId="0" formatCode="General"/>
      <protection locked="1" hidden="0"/>
    </dxf>
    <dxf>
      <numFmt numFmtId="0" formatCode="General"/>
      <protection locked="1" hidden="0"/>
    </dxf>
    <dxf>
      <protection locked="0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0" hidden="0"/>
    </dxf>
    <dxf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18326F43-8909-4872-AA22-670802022500}" name="Tableau2" displayName="Tableau2" ref="A1:Q45" totalsRowShown="0" headerRowDxfId="18" dataDxfId="17">
  <autoFilter ref="A1:Q45" xr:uid="{5B69F2AD-C413-4490-9254-761F367FCC13}"/>
  <sortState xmlns:xlrd2="http://schemas.microsoft.com/office/spreadsheetml/2017/richdata2" ref="A2:Q36">
    <sortCondition ref="B1:B45"/>
  </sortState>
  <tableColumns count="17">
    <tableColumn id="1" xr3:uid="{39FBBBDD-D208-4A54-BE5B-0F11B1EFE699}" name="Colonne1" dataDxfId="16"/>
    <tableColumn id="2" xr3:uid="{785DF441-3CF1-4DE1-A172-17D8F3229C00}" name="Marque " dataDxfId="15"/>
    <tableColumn id="3" xr3:uid="{6C3A36C5-1FC0-4CED-8CC1-1EFA67EC2F3D}" name="Monnaie" dataDxfId="14"/>
    <tableColumn id="4" xr3:uid="{34793A48-98D1-4BCF-811A-4A28270C1D84}" name="Remise" dataDxfId="13"/>
    <tableColumn id="5" xr3:uid="{C90C9BE7-D5A9-4146-9E50-23EFA74DD9D5}" name="Prix de Liste " dataDxfId="12"/>
    <tableColumn id="11" xr3:uid="{272349A8-172D-4B55-8254-05BD39B62784}" name="Rabais en CHF &amp; €" dataDxfId="11">
      <calculatedColumnFormula>Tableau2[[#This Row],[Prix de Liste ]]*Tableau2[[#This Row],[Remise]]/100</calculatedColumnFormula>
    </tableColumn>
    <tableColumn id="6" xr3:uid="{C1FDE7BC-A083-4297-9775-7DEB388857A7}" name="Prix d'achat CHF &amp; €" dataDxfId="10">
      <calculatedColumnFormula>Tableau2[[#This Row],[Prix de Liste ]]-Tableau2[[#This Row],[Rabais en CHF &amp; €]]</calculatedColumnFormula>
    </tableColumn>
    <tableColumn id="16" xr3:uid="{28455DA4-F7E8-4A2C-83FF-5EFD5CB6AD26}" name="Prix d'achat en CHF " dataDxfId="9">
      <calculatedColumnFormula>Tableau2[[#This Row],[Prix d''achat CHF &amp; €]]*C41</calculatedColumnFormula>
    </tableColumn>
    <tableColumn id="7" xr3:uid="{9D9FEFCC-9901-4718-8E16-44847B7856B3}" name="Prix de vente CHF " dataDxfId="8">
      <calculatedColumnFormula>Tableau2[[#This Row],[Prix de Liste ]]*C41</calculatedColumnFormula>
    </tableColumn>
    <tableColumn id="12" xr3:uid="{1E8F9740-4942-4A32-B386-28FDF1FCF8BE}" name="Rabais en %" dataDxfId="7"/>
    <tableColumn id="14" xr3:uid="{0B2A6C15-13FF-4248-A683-FF78DB4056DA}" name="Montant du rabais " dataDxfId="6">
      <calculatedColumnFormula>Tableau2[[#This Row],[Rabais en %]]*Tableau2[[#This Row],[Prix de vente CHF ]]/100</calculatedColumnFormula>
    </tableColumn>
    <tableColumn id="15" xr3:uid="{F73994C3-CE3B-45FE-ADBA-CB39CB608970}" name="Prix HT après rabais " dataDxfId="5">
      <calculatedColumnFormula>Tableau2[[#This Row],[Prix de vente CHF ]]-Tableau2[[#This Row],[Montant du rabais ]]</calculatedColumnFormula>
    </tableColumn>
    <tableColumn id="13" xr3:uid="{6AA68634-0B96-41B2-B4A4-3A95EEDDD4AB}" name="Cout d'achat en %" dataDxfId="4">
      <calculatedColumnFormula>Tableau2[[#This Row],[Prix d''achat en CHF ]]*100/Tableau2[[#This Row],[Prix HT après rabais ]]</calculatedColumnFormula>
    </tableColumn>
    <tableColumn id="17" xr3:uid="{B2DE74E9-E9C7-415A-B7FC-9E862F9CA24E}" name="Marge Brut en %" dataDxfId="3">
      <calculatedColumnFormula>100-Tableau2[[#This Row],[Cout d''achat en %]]</calculatedColumnFormula>
    </tableColumn>
    <tableColumn id="8" xr3:uid="{35B16910-5E75-40BE-9072-6C044031FB90}" name="Note" dataDxfId="2"/>
    <tableColumn id="9" xr3:uid="{75064C5A-102C-443C-8654-9D7C8C1327D1}" name="Nom d'utilistaeur " dataDxfId="1"/>
    <tableColumn id="10" xr3:uid="{31CC62EE-4FBB-407B-B353-60D8817ECB43}" name="Code" dataDxfId="0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orkspace.infomaniak.com/mail/composeTo/luxeconsultant%40bluewin.ch" TargetMode="External"/><Relationship Id="rId2" Type="http://schemas.openxmlformats.org/officeDocument/2006/relationships/hyperlink" Target="https://www.caimi.com/it/index/" TargetMode="External"/><Relationship Id="rId1" Type="http://schemas.openxmlformats.org/officeDocument/2006/relationships/hyperlink" Target="mailto:info@promerka.com" TargetMode="External"/><Relationship Id="rId5" Type="http://schemas.openxmlformats.org/officeDocument/2006/relationships/table" Target="../tables/table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F72741-20F1-45B3-97DD-55678CB250FC}">
  <dimension ref="A1:Q45"/>
  <sheetViews>
    <sheetView tabSelected="1" workbookViewId="0">
      <selection activeCell="D25" sqref="D25"/>
    </sheetView>
  </sheetViews>
  <sheetFormatPr baseColWidth="10" defaultColWidth="10.7109375" defaultRowHeight="12.75"/>
  <cols>
    <col min="1" max="1" width="10.7109375" style="2"/>
    <col min="2" max="2" width="15.85546875" style="2" bestFit="1" customWidth="1"/>
    <col min="3" max="3" width="8.85546875" style="2" bestFit="1" customWidth="1"/>
    <col min="4" max="4" width="10.140625" style="2" bestFit="1" customWidth="1"/>
    <col min="5" max="5" width="10.7109375" style="2"/>
    <col min="6" max="6" width="18.85546875" style="2" bestFit="1" customWidth="1"/>
    <col min="7" max="7" width="17.7109375" style="2" bestFit="1" customWidth="1"/>
    <col min="8" max="8" width="17.7109375" style="2" customWidth="1"/>
    <col min="9" max="9" width="16.140625" style="2" bestFit="1" customWidth="1"/>
    <col min="10" max="10" width="11.5703125" style="2" bestFit="1" customWidth="1"/>
    <col min="11" max="11" width="16.28515625" style="2" bestFit="1" customWidth="1"/>
    <col min="12" max="12" width="18" style="2" bestFit="1" customWidth="1"/>
    <col min="13" max="14" width="16.140625" style="2" customWidth="1"/>
    <col min="15" max="15" width="42.7109375" style="2" bestFit="1" customWidth="1"/>
    <col min="16" max="16" width="23.7109375" style="2" bestFit="1" customWidth="1"/>
    <col min="17" max="17" width="11.42578125" style="2" bestFit="1" customWidth="1"/>
    <col min="18" max="16384" width="10.7109375" style="2"/>
  </cols>
  <sheetData>
    <row r="1" spans="1:17">
      <c r="A1" s="4" t="s">
        <v>57</v>
      </c>
      <c r="B1" s="4" t="s">
        <v>0</v>
      </c>
      <c r="C1" s="4" t="s">
        <v>4</v>
      </c>
      <c r="D1" s="4" t="s">
        <v>7</v>
      </c>
      <c r="E1" s="7" t="s">
        <v>1</v>
      </c>
      <c r="F1" s="4" t="s">
        <v>64</v>
      </c>
      <c r="G1" s="4" t="s">
        <v>63</v>
      </c>
      <c r="H1" s="4" t="s">
        <v>68</v>
      </c>
      <c r="I1" s="4" t="s">
        <v>2</v>
      </c>
      <c r="J1" s="7" t="s">
        <v>65</v>
      </c>
      <c r="K1" s="4" t="s">
        <v>66</v>
      </c>
      <c r="L1" s="4" t="s">
        <v>67</v>
      </c>
      <c r="M1" s="4" t="s">
        <v>69</v>
      </c>
      <c r="N1" s="4" t="s">
        <v>70</v>
      </c>
      <c r="O1" s="4" t="s">
        <v>6</v>
      </c>
      <c r="P1" s="4" t="s">
        <v>14</v>
      </c>
      <c r="Q1" s="4" t="s">
        <v>15</v>
      </c>
    </row>
    <row r="2" spans="1:17">
      <c r="A2" s="4"/>
      <c r="B2" s="4" t="s">
        <v>12</v>
      </c>
      <c r="C2" s="3" t="s">
        <v>9</v>
      </c>
      <c r="D2" s="4">
        <v>42</v>
      </c>
      <c r="E2" s="7">
        <v>91</v>
      </c>
      <c r="F2" s="4">
        <f>Tableau2[[#This Row],[Prix de Liste ]]*Tableau2[[#This Row],[Remise]]/100</f>
        <v>38.22</v>
      </c>
      <c r="G2" s="4">
        <f>Tableau2[[#This Row],[Prix de Liste ]]-Tableau2[[#This Row],[Rabais en CHF &amp; €]]</f>
        <v>52.78</v>
      </c>
      <c r="H2" s="4">
        <f>Tableau2[[#This Row],[Prix d''achat CHF &amp; €]]*C$41</f>
        <v>60.696999999999996</v>
      </c>
      <c r="I2" s="4">
        <f>Tableau2[[#This Row],[Prix de Liste ]]*C$41</f>
        <v>104.64999999999999</v>
      </c>
      <c r="J2" s="7">
        <v>10</v>
      </c>
      <c r="K2" s="4">
        <f>Tableau2[[#This Row],[Rabais en %]]*Tableau2[[#This Row],[Prix de vente CHF ]]/100</f>
        <v>10.465</v>
      </c>
      <c r="L2" s="4">
        <f>Tableau2[[#This Row],[Prix de vente CHF ]]-Tableau2[[#This Row],[Montant du rabais ]]</f>
        <v>94.184999999999988</v>
      </c>
      <c r="M2" s="8">
        <f>Tableau2[[#This Row],[Prix d''achat en CHF ]]*100/Tableau2[[#This Row],[Prix HT après rabais ]]</f>
        <v>64.444444444444457</v>
      </c>
      <c r="N2" s="8">
        <f>100-Tableau2[[#This Row],[Cout d''achat en %]]</f>
        <v>35.555555555555543</v>
      </c>
      <c r="O2" s="4" t="s">
        <v>13</v>
      </c>
      <c r="P2" s="9" t="s">
        <v>17</v>
      </c>
      <c r="Q2" s="4" t="s">
        <v>16</v>
      </c>
    </row>
    <row r="3" spans="1:17">
      <c r="A3" s="4"/>
      <c r="B3" s="4" t="s">
        <v>5</v>
      </c>
      <c r="C3" s="3" t="s">
        <v>9</v>
      </c>
      <c r="D3" s="4">
        <v>40</v>
      </c>
      <c r="E3" s="7">
        <v>2100</v>
      </c>
      <c r="F3" s="4">
        <f>Tableau2[[#This Row],[Prix de Liste ]]*Tableau2[[#This Row],[Remise]]/100</f>
        <v>840</v>
      </c>
      <c r="G3" s="4">
        <f>Tableau2[[#This Row],[Prix de Liste ]]-Tableau2[[#This Row],[Rabais en CHF &amp; €]]</f>
        <v>1260</v>
      </c>
      <c r="H3" s="4">
        <f>Tableau2[[#This Row],[Prix d''achat CHF &amp; €]]*C$41</f>
        <v>1449</v>
      </c>
      <c r="I3" s="4">
        <f>Tableau2[[#This Row],[Prix de Liste ]]*C$41</f>
        <v>2415</v>
      </c>
      <c r="J3" s="7">
        <v>10</v>
      </c>
      <c r="K3" s="4">
        <f>Tableau2[[#This Row],[Rabais en %]]*Tableau2[[#This Row],[Prix de vente CHF ]]/100</f>
        <v>241.5</v>
      </c>
      <c r="L3" s="4">
        <f>Tableau2[[#This Row],[Prix de vente CHF ]]-Tableau2[[#This Row],[Montant du rabais ]]</f>
        <v>2173.5</v>
      </c>
      <c r="M3" s="8">
        <f>Tableau2[[#This Row],[Prix d''achat en CHF ]]*100/Tableau2[[#This Row],[Prix HT après rabais ]]</f>
        <v>66.666666666666671</v>
      </c>
      <c r="N3" s="8">
        <f>100-Tableau2[[#This Row],[Cout d''achat en %]]</f>
        <v>33.333333333333329</v>
      </c>
      <c r="O3" s="4" t="s">
        <v>10</v>
      </c>
      <c r="P3" s="4"/>
      <c r="Q3" s="4"/>
    </row>
    <row r="4" spans="1:17">
      <c r="A4" s="4"/>
      <c r="B4" s="4" t="s">
        <v>27</v>
      </c>
      <c r="C4" s="3" t="s">
        <v>9</v>
      </c>
      <c r="D4" s="4"/>
      <c r="E4" s="7">
        <v>0</v>
      </c>
      <c r="F4" s="4">
        <f>Tableau2[[#This Row],[Prix de Liste ]]*Tableau2[[#This Row],[Remise]]/100</f>
        <v>0</v>
      </c>
      <c r="G4" s="4">
        <f>Tableau2[[#This Row],[Prix de Liste ]]-Tableau2[[#This Row],[Rabais en CHF &amp; €]]</f>
        <v>0</v>
      </c>
      <c r="H4" s="4">
        <f>Tableau2[[#This Row],[Prix d''achat CHF &amp; €]]*C$41</f>
        <v>0</v>
      </c>
      <c r="I4" s="4">
        <f>Tableau2[[#This Row],[Prix de Liste ]]*C$41</f>
        <v>0</v>
      </c>
      <c r="J4" s="7">
        <v>0</v>
      </c>
      <c r="K4" s="4">
        <f>Tableau2[[#This Row],[Rabais en %]]*Tableau2[[#This Row],[Prix de vente CHF ]]/100</f>
        <v>0</v>
      </c>
      <c r="L4" s="4">
        <f>Tableau2[[#This Row],[Prix de vente CHF ]]-Tableau2[[#This Row],[Montant du rabais ]]</f>
        <v>0</v>
      </c>
      <c r="M4" s="8" t="e">
        <f>Tableau2[[#This Row],[Prix d''achat en CHF ]]*100/Tableau2[[#This Row],[Prix HT après rabais ]]</f>
        <v>#DIV/0!</v>
      </c>
      <c r="N4" s="8" t="e">
        <f>100-Tableau2[[#This Row],[Cout d''achat en %]]</f>
        <v>#DIV/0!</v>
      </c>
      <c r="O4" s="4"/>
      <c r="P4" s="4"/>
      <c r="Q4" s="4"/>
    </row>
    <row r="5" spans="1:17">
      <c r="A5" s="4"/>
      <c r="B5" s="4" t="s">
        <v>77</v>
      </c>
      <c r="C5" s="3" t="s">
        <v>9</v>
      </c>
      <c r="D5" s="4">
        <v>40</v>
      </c>
      <c r="E5" s="7">
        <v>0</v>
      </c>
      <c r="F5" s="4">
        <f>Tableau2[[#This Row],[Prix de Liste ]]*Tableau2[[#This Row],[Remise]]/100</f>
        <v>0</v>
      </c>
      <c r="G5" s="4">
        <f>Tableau2[[#This Row],[Prix de Liste ]]-Tableau2[[#This Row],[Rabais en CHF &amp; €]]</f>
        <v>0</v>
      </c>
      <c r="H5" s="4">
        <f>Tableau2[[#This Row],[Prix d''achat CHF &amp; €]]*C$41</f>
        <v>0</v>
      </c>
      <c r="I5" s="4">
        <f>Tableau2[[#This Row],[Prix de Liste ]]*C$41</f>
        <v>0</v>
      </c>
      <c r="J5" s="7">
        <v>0</v>
      </c>
      <c r="K5" s="4">
        <f>Tableau2[[#This Row],[Rabais en %]]*Tableau2[[#This Row],[Prix de vente CHF ]]/100</f>
        <v>0</v>
      </c>
      <c r="L5" s="4">
        <f>Tableau2[[#This Row],[Prix de vente CHF ]]-Tableau2[[#This Row],[Montant du rabais ]]</f>
        <v>0</v>
      </c>
      <c r="M5" s="8" t="e">
        <f>Tableau2[[#This Row],[Prix d''achat en CHF ]]*100/Tableau2[[#This Row],[Prix HT après rabais ]]</f>
        <v>#DIV/0!</v>
      </c>
      <c r="N5" s="8" t="e">
        <f>100-Tableau2[[#This Row],[Cout d''achat en %]]</f>
        <v>#DIV/0!</v>
      </c>
      <c r="O5" s="4" t="s">
        <v>79</v>
      </c>
      <c r="P5" s="4"/>
      <c r="Q5" s="4"/>
    </row>
    <row r="6" spans="1:17">
      <c r="A6" s="4"/>
      <c r="B6" s="4" t="s">
        <v>47</v>
      </c>
      <c r="C6" s="3" t="s">
        <v>9</v>
      </c>
      <c r="D6" s="4"/>
      <c r="E6" s="7">
        <v>0</v>
      </c>
      <c r="F6" s="4">
        <f>Tableau2[[#This Row],[Prix de Liste ]]*Tableau2[[#This Row],[Remise]]/100</f>
        <v>0</v>
      </c>
      <c r="G6" s="4">
        <f>Tableau2[[#This Row],[Prix de Liste ]]-Tableau2[[#This Row],[Rabais en CHF &amp; €]]</f>
        <v>0</v>
      </c>
      <c r="H6" s="4">
        <f>Tableau2[[#This Row],[Prix d''achat CHF &amp; €]]*C$41</f>
        <v>0</v>
      </c>
      <c r="I6" s="4">
        <f>Tableau2[[#This Row],[Prix de Liste ]]*C$41</f>
        <v>0</v>
      </c>
      <c r="J6" s="7">
        <v>0</v>
      </c>
      <c r="K6" s="4">
        <f>Tableau2[[#This Row],[Rabais en %]]*Tableau2[[#This Row],[Prix de vente CHF ]]/100</f>
        <v>0</v>
      </c>
      <c r="L6" s="4">
        <f>Tableau2[[#This Row],[Prix de vente CHF ]]-Tableau2[[#This Row],[Montant du rabais ]]</f>
        <v>0</v>
      </c>
      <c r="M6" s="8" t="e">
        <f>Tableau2[[#This Row],[Prix d''achat en CHF ]]*100/Tableau2[[#This Row],[Prix HT après rabais ]]</f>
        <v>#DIV/0!</v>
      </c>
      <c r="N6" s="8" t="e">
        <f>100-Tableau2[[#This Row],[Cout d''achat en %]]</f>
        <v>#DIV/0!</v>
      </c>
      <c r="O6" s="4"/>
      <c r="P6" s="4"/>
      <c r="Q6" s="4"/>
    </row>
    <row r="7" spans="1:17">
      <c r="A7" s="4"/>
      <c r="B7" s="4" t="s">
        <v>78</v>
      </c>
      <c r="C7" s="3" t="s">
        <v>9</v>
      </c>
      <c r="D7" s="4">
        <v>40</v>
      </c>
      <c r="E7" s="7">
        <v>0</v>
      </c>
      <c r="F7" s="4">
        <f>Tableau2[[#This Row],[Prix de Liste ]]*Tableau2[[#This Row],[Remise]]/100</f>
        <v>0</v>
      </c>
      <c r="G7" s="4">
        <f>Tableau2[[#This Row],[Prix de Liste ]]-Tableau2[[#This Row],[Rabais en CHF &amp; €]]</f>
        <v>0</v>
      </c>
      <c r="H7" s="4">
        <f>Tableau2[[#This Row],[Prix d''achat CHF &amp; €]]*C$41</f>
        <v>0</v>
      </c>
      <c r="I7" s="4">
        <f>Tableau2[[#This Row],[Prix de Liste ]]*C$41</f>
        <v>0</v>
      </c>
      <c r="J7" s="7">
        <v>0</v>
      </c>
      <c r="K7" s="4">
        <f>Tableau2[[#This Row],[Rabais en %]]*Tableau2[[#This Row],[Prix de vente CHF ]]/100</f>
        <v>0</v>
      </c>
      <c r="L7" s="4">
        <f>Tableau2[[#This Row],[Prix de vente CHF ]]-Tableau2[[#This Row],[Montant du rabais ]]</f>
        <v>0</v>
      </c>
      <c r="M7" s="8" t="e">
        <f>Tableau2[[#This Row],[Prix d''achat en CHF ]]*100/Tableau2[[#This Row],[Prix HT après rabais ]]</f>
        <v>#DIV/0!</v>
      </c>
      <c r="N7" s="8" t="e">
        <f>100-Tableau2[[#This Row],[Cout d''achat en %]]</f>
        <v>#DIV/0!</v>
      </c>
      <c r="O7" s="4" t="s">
        <v>51</v>
      </c>
      <c r="P7" s="4"/>
      <c r="Q7" s="4"/>
    </row>
    <row r="8" spans="1:17">
      <c r="A8" s="4"/>
      <c r="B8" s="4" t="s">
        <v>28</v>
      </c>
      <c r="C8" s="3" t="s">
        <v>9</v>
      </c>
      <c r="D8" s="4">
        <v>40</v>
      </c>
      <c r="E8" s="7">
        <v>0</v>
      </c>
      <c r="F8" s="4">
        <f>Tableau2[[#This Row],[Prix de Liste ]]*Tableau2[[#This Row],[Remise]]/100</f>
        <v>0</v>
      </c>
      <c r="G8" s="4">
        <f>Tableau2[[#This Row],[Prix de Liste ]]-Tableau2[[#This Row],[Rabais en CHF &amp; €]]</f>
        <v>0</v>
      </c>
      <c r="H8" s="4">
        <f>Tableau2[[#This Row],[Prix d''achat CHF &amp; €]]*C$41</f>
        <v>0</v>
      </c>
      <c r="I8" s="4">
        <f>Tableau2[[#This Row],[Prix de Liste ]]*C$41</f>
        <v>0</v>
      </c>
      <c r="J8" s="7">
        <v>0</v>
      </c>
      <c r="K8" s="4">
        <f>Tableau2[[#This Row],[Rabais en %]]*Tableau2[[#This Row],[Prix de vente CHF ]]/100</f>
        <v>0</v>
      </c>
      <c r="L8" s="4">
        <f>Tableau2[[#This Row],[Prix de vente CHF ]]-Tableau2[[#This Row],[Montant du rabais ]]</f>
        <v>0</v>
      </c>
      <c r="M8" s="8" t="e">
        <f>Tableau2[[#This Row],[Prix d''achat en CHF ]]*100/Tableau2[[#This Row],[Prix HT après rabais ]]</f>
        <v>#DIV/0!</v>
      </c>
      <c r="N8" s="8" t="e">
        <f>100-Tableau2[[#This Row],[Cout d''achat en %]]</f>
        <v>#DIV/0!</v>
      </c>
      <c r="O8" s="4" t="s">
        <v>29</v>
      </c>
      <c r="P8" s="10" t="s">
        <v>30</v>
      </c>
      <c r="Q8" s="4"/>
    </row>
    <row r="9" spans="1:17">
      <c r="A9" s="4"/>
      <c r="B9" s="4" t="s">
        <v>31</v>
      </c>
      <c r="C9" s="3" t="s">
        <v>9</v>
      </c>
      <c r="D9" s="4">
        <v>50</v>
      </c>
      <c r="E9" s="7">
        <v>0</v>
      </c>
      <c r="F9" s="4">
        <f>Tableau2[[#This Row],[Prix de Liste ]]*Tableau2[[#This Row],[Remise]]/100</f>
        <v>0</v>
      </c>
      <c r="G9" s="4">
        <f>Tableau2[[#This Row],[Prix de Liste ]]-Tableau2[[#This Row],[Rabais en CHF &amp; €]]</f>
        <v>0</v>
      </c>
      <c r="H9" s="4">
        <f>Tableau2[[#This Row],[Prix d''achat CHF &amp; €]]*C$41</f>
        <v>0</v>
      </c>
      <c r="I9" s="4">
        <f>Tableau2[[#This Row],[Prix de Liste ]]*C$41</f>
        <v>0</v>
      </c>
      <c r="J9" s="7">
        <v>0</v>
      </c>
      <c r="K9" s="4">
        <f>Tableau2[[#This Row],[Rabais en %]]*Tableau2[[#This Row],[Prix de vente CHF ]]/100</f>
        <v>0</v>
      </c>
      <c r="L9" s="4">
        <f>Tableau2[[#This Row],[Prix de vente CHF ]]-Tableau2[[#This Row],[Montant du rabais ]]</f>
        <v>0</v>
      </c>
      <c r="M9" s="8" t="e">
        <f>Tableau2[[#This Row],[Prix d''achat en CHF ]]*100/Tableau2[[#This Row],[Prix HT après rabais ]]</f>
        <v>#DIV/0!</v>
      </c>
      <c r="N9" s="8" t="e">
        <f>100-Tableau2[[#This Row],[Cout d''achat en %]]</f>
        <v>#DIV/0!</v>
      </c>
      <c r="O9" s="4" t="s">
        <v>32</v>
      </c>
      <c r="P9" s="4"/>
      <c r="Q9" s="4"/>
    </row>
    <row r="10" spans="1:17">
      <c r="A10" s="4"/>
      <c r="B10" s="4" t="s">
        <v>33</v>
      </c>
      <c r="C10" s="3" t="s">
        <v>9</v>
      </c>
      <c r="D10" s="4">
        <v>35</v>
      </c>
      <c r="E10" s="7">
        <v>0</v>
      </c>
      <c r="F10" s="4">
        <f>Tableau2[[#This Row],[Prix de Liste ]]*Tableau2[[#This Row],[Remise]]/100</f>
        <v>0</v>
      </c>
      <c r="G10" s="4">
        <f>Tableau2[[#This Row],[Prix de Liste ]]-Tableau2[[#This Row],[Rabais en CHF &amp; €]]</f>
        <v>0</v>
      </c>
      <c r="H10" s="4">
        <f>Tableau2[[#This Row],[Prix d''achat CHF &amp; €]]*C$41</f>
        <v>0</v>
      </c>
      <c r="I10" s="4">
        <f>Tableau2[[#This Row],[Prix de Liste ]]*C$41</f>
        <v>0</v>
      </c>
      <c r="J10" s="7">
        <v>0</v>
      </c>
      <c r="K10" s="4">
        <f>Tableau2[[#This Row],[Rabais en %]]*Tableau2[[#This Row],[Prix de vente CHF ]]/100</f>
        <v>0</v>
      </c>
      <c r="L10" s="4">
        <f>Tableau2[[#This Row],[Prix de vente CHF ]]-Tableau2[[#This Row],[Montant du rabais ]]</f>
        <v>0</v>
      </c>
      <c r="M10" s="8" t="e">
        <f>Tableau2[[#This Row],[Prix d''achat en CHF ]]*100/Tableau2[[#This Row],[Prix HT après rabais ]]</f>
        <v>#DIV/0!</v>
      </c>
      <c r="N10" s="8" t="e">
        <f>100-Tableau2[[#This Row],[Cout d''achat en %]]</f>
        <v>#DIV/0!</v>
      </c>
      <c r="O10" s="4"/>
      <c r="P10" s="4"/>
      <c r="Q10" s="4"/>
    </row>
    <row r="11" spans="1:17">
      <c r="A11" s="4"/>
      <c r="B11" s="4" t="s">
        <v>58</v>
      </c>
      <c r="C11" s="3" t="s">
        <v>9</v>
      </c>
      <c r="D11" s="4">
        <v>50</v>
      </c>
      <c r="E11" s="7">
        <v>6300</v>
      </c>
      <c r="F11" s="4">
        <f>Tableau2[[#This Row],[Prix de Liste ]]*Tableau2[[#This Row],[Remise]]/100</f>
        <v>3150</v>
      </c>
      <c r="G11" s="4">
        <f>Tableau2[[#This Row],[Prix de Liste ]]-Tableau2[[#This Row],[Rabais en CHF &amp; €]]</f>
        <v>3150</v>
      </c>
      <c r="H11" s="4">
        <f>Tableau2[[#This Row],[Prix d''achat CHF &amp; €]]*C$41</f>
        <v>3622.4999999999995</v>
      </c>
      <c r="I11" s="4">
        <f>Tableau2[[#This Row],[Prix de Liste ]]*C$41</f>
        <v>7244.9999999999991</v>
      </c>
      <c r="J11" s="7">
        <v>0</v>
      </c>
      <c r="K11" s="4">
        <f>Tableau2[[#This Row],[Rabais en %]]*Tableau2[[#This Row],[Prix de vente CHF ]]/100</f>
        <v>0</v>
      </c>
      <c r="L11" s="4">
        <f>Tableau2[[#This Row],[Prix de vente CHF ]]-Tableau2[[#This Row],[Montant du rabais ]]</f>
        <v>7244.9999999999991</v>
      </c>
      <c r="M11" s="8">
        <f>Tableau2[[#This Row],[Prix d''achat en CHF ]]*100/Tableau2[[#This Row],[Prix HT après rabais ]]</f>
        <v>50</v>
      </c>
      <c r="N11" s="8">
        <f>100-Tableau2[[#This Row],[Cout d''achat en %]]</f>
        <v>50</v>
      </c>
      <c r="O11" s="4"/>
      <c r="P11" s="4" t="s">
        <v>59</v>
      </c>
      <c r="Q11" s="4" t="s">
        <v>60</v>
      </c>
    </row>
    <row r="12" spans="1:17">
      <c r="A12" s="4"/>
      <c r="B12" s="4" t="s">
        <v>71</v>
      </c>
      <c r="C12" s="3" t="s">
        <v>9</v>
      </c>
      <c r="D12" s="4">
        <v>40</v>
      </c>
      <c r="E12" s="7">
        <v>0</v>
      </c>
      <c r="F12" s="11">
        <f>Tableau2[[#This Row],[Prix de Liste ]]*Tableau2[[#This Row],[Remise]]/100</f>
        <v>0</v>
      </c>
      <c r="G12" s="11">
        <f>Tableau2[[#This Row],[Prix de Liste ]]-Tableau2[[#This Row],[Rabais en CHF &amp; €]]</f>
        <v>0</v>
      </c>
      <c r="H12" s="11">
        <f>Tableau2[[#This Row],[Prix d''achat CHF &amp; €]]*C$41</f>
        <v>0</v>
      </c>
      <c r="I12" s="11">
        <f>Tableau2[[#This Row],[Prix de Liste ]]*C$41</f>
        <v>0</v>
      </c>
      <c r="J12" s="7">
        <v>0</v>
      </c>
      <c r="K12" s="11">
        <f>Tableau2[[#This Row],[Rabais en %]]*Tableau2[[#This Row],[Prix de vente CHF ]]/100</f>
        <v>0</v>
      </c>
      <c r="L12" s="11">
        <f>Tableau2[[#This Row],[Prix de vente CHF ]]-Tableau2[[#This Row],[Montant du rabais ]]</f>
        <v>0</v>
      </c>
      <c r="M12" s="11" t="e">
        <f>Tableau2[[#This Row],[Prix d''achat en CHF ]]*100/Tableau2[[#This Row],[Prix HT après rabais ]]</f>
        <v>#DIV/0!</v>
      </c>
      <c r="N12" s="8" t="e">
        <f>100-Tableau2[[#This Row],[Cout d''achat en %]]</f>
        <v>#DIV/0!</v>
      </c>
      <c r="O12" s="4" t="s">
        <v>72</v>
      </c>
      <c r="P12" s="4"/>
      <c r="Q12" s="4"/>
    </row>
    <row r="13" spans="1:17">
      <c r="A13" s="4"/>
      <c r="B13" s="4" t="s">
        <v>75</v>
      </c>
      <c r="C13" s="3" t="s">
        <v>9</v>
      </c>
      <c r="D13" s="4">
        <v>0</v>
      </c>
      <c r="E13" s="7">
        <v>100</v>
      </c>
      <c r="F13" s="4">
        <f>Tableau2[[#This Row],[Prix de Liste ]]*Tableau2[[#This Row],[Remise]]/100</f>
        <v>0</v>
      </c>
      <c r="G13" s="4">
        <f>Tableau2[[#This Row],[Prix de Liste ]]-Tableau2[[#This Row],[Rabais en CHF &amp; €]]</f>
        <v>100</v>
      </c>
      <c r="H13" s="4">
        <f>Tableau2[[#This Row],[Prix d''achat CHF &amp; €]]*C$41</f>
        <v>114.99999999999999</v>
      </c>
      <c r="I13" s="4">
        <f>Tableau2[[#This Row],[Prix de Liste ]]*C$41</f>
        <v>114.99999999999999</v>
      </c>
      <c r="J13" s="7">
        <v>0</v>
      </c>
      <c r="K13" s="4">
        <f>Tableau2[[#This Row],[Rabais en %]]*Tableau2[[#This Row],[Prix de vente CHF ]]/100</f>
        <v>0</v>
      </c>
      <c r="L13" s="4">
        <f>Tableau2[[#This Row],[Prix de vente CHF ]]-Tableau2[[#This Row],[Montant du rabais ]]</f>
        <v>114.99999999999999</v>
      </c>
      <c r="M13" s="8">
        <f>Tableau2[[#This Row],[Prix d''achat en CHF ]]*100/Tableau2[[#This Row],[Prix HT après rabais ]]</f>
        <v>100</v>
      </c>
      <c r="N13" s="8">
        <f>100-Tableau2[[#This Row],[Cout d''achat en %]]</f>
        <v>0</v>
      </c>
      <c r="O13" s="4"/>
      <c r="P13" s="4"/>
      <c r="Q13" s="4"/>
    </row>
    <row r="14" spans="1:17">
      <c r="A14" s="4"/>
      <c r="B14" s="4" t="s">
        <v>43</v>
      </c>
      <c r="C14" s="3" t="s">
        <v>9</v>
      </c>
      <c r="D14" s="4">
        <v>45</v>
      </c>
      <c r="E14" s="7">
        <v>100</v>
      </c>
      <c r="F14" s="4">
        <f>Tableau2[[#This Row],[Prix de Liste ]]*Tableau2[[#This Row],[Remise]]/100</f>
        <v>45</v>
      </c>
      <c r="G14" s="4">
        <f>Tableau2[[#This Row],[Prix de Liste ]]-Tableau2[[#This Row],[Rabais en CHF &amp; €]]</f>
        <v>55</v>
      </c>
      <c r="H14" s="4">
        <f>Tableau2[[#This Row],[Prix d''achat CHF &amp; €]]*C$41</f>
        <v>63.249999999999993</v>
      </c>
      <c r="I14" s="4">
        <f>Tableau2[[#This Row],[Prix de Liste ]]*C$41</f>
        <v>114.99999999999999</v>
      </c>
      <c r="J14" s="7">
        <v>10</v>
      </c>
      <c r="K14" s="4">
        <f>Tableau2[[#This Row],[Rabais en %]]*Tableau2[[#This Row],[Prix de vente CHF ]]/100</f>
        <v>11.499999999999998</v>
      </c>
      <c r="L14" s="4">
        <f>Tableau2[[#This Row],[Prix de vente CHF ]]-Tableau2[[#This Row],[Montant du rabais ]]</f>
        <v>103.49999999999999</v>
      </c>
      <c r="M14" s="8">
        <f>Tableau2[[#This Row],[Prix d''achat en CHF ]]*100/Tableau2[[#This Row],[Prix HT après rabais ]]</f>
        <v>61.111111111111107</v>
      </c>
      <c r="N14" s="8">
        <f>100-Tableau2[[#This Row],[Cout d''achat en %]]</f>
        <v>38.888888888888893</v>
      </c>
      <c r="O14" s="4"/>
      <c r="P14" s="4"/>
      <c r="Q14" s="4"/>
    </row>
    <row r="15" spans="1:17">
      <c r="A15" s="4"/>
      <c r="B15" s="4" t="s">
        <v>44</v>
      </c>
      <c r="C15" s="3" t="s">
        <v>9</v>
      </c>
      <c r="D15" s="4">
        <v>45</v>
      </c>
      <c r="E15" s="7">
        <v>100</v>
      </c>
      <c r="F15" s="4">
        <f>Tableau2[[#This Row],[Prix de Liste ]]*Tableau2[[#This Row],[Remise]]/100</f>
        <v>45</v>
      </c>
      <c r="G15" s="4">
        <f>Tableau2[[#This Row],[Prix de Liste ]]-Tableau2[[#This Row],[Rabais en CHF &amp; €]]</f>
        <v>55</v>
      </c>
      <c r="H15" s="4">
        <f>Tableau2[[#This Row],[Prix d''achat CHF &amp; €]]*C$41</f>
        <v>63.249999999999993</v>
      </c>
      <c r="I15" s="4">
        <f>Tableau2[[#This Row],[Prix de Liste ]]*C$41</f>
        <v>114.99999999999999</v>
      </c>
      <c r="J15" s="7">
        <v>10</v>
      </c>
      <c r="K15" s="4">
        <f>Tableau2[[#This Row],[Rabais en %]]*Tableau2[[#This Row],[Prix de vente CHF ]]/100</f>
        <v>11.499999999999998</v>
      </c>
      <c r="L15" s="4">
        <f>Tableau2[[#This Row],[Prix de vente CHF ]]-Tableau2[[#This Row],[Montant du rabais ]]</f>
        <v>103.49999999999999</v>
      </c>
      <c r="M15" s="8">
        <f>Tableau2[[#This Row],[Prix d''achat en CHF ]]*100/Tableau2[[#This Row],[Prix HT après rabais ]]</f>
        <v>61.111111111111107</v>
      </c>
      <c r="N15" s="4">
        <f>Tableau2[[#This Row],[Cout d''achat en %]]*Tableau2[[#This Row],[Prix HT après rabais ]]/100</f>
        <v>63.249999999999993</v>
      </c>
      <c r="O15" s="4"/>
      <c r="P15" s="4"/>
      <c r="Q15" s="4"/>
    </row>
    <row r="16" spans="1:17">
      <c r="A16" s="4"/>
      <c r="B16" s="4" t="s">
        <v>74</v>
      </c>
      <c r="C16" s="3" t="s">
        <v>9</v>
      </c>
      <c r="D16" s="4">
        <v>42</v>
      </c>
      <c r="E16" s="7">
        <v>100</v>
      </c>
      <c r="F16" s="4">
        <f>Tableau2[[#This Row],[Prix de Liste ]]*Tableau2[[#This Row],[Remise]]/100</f>
        <v>42</v>
      </c>
      <c r="G16" s="4">
        <f>Tableau2[[#This Row],[Prix de Liste ]]-Tableau2[[#This Row],[Rabais en CHF &amp; €]]</f>
        <v>58</v>
      </c>
      <c r="H16" s="4">
        <f>Tableau2[[#This Row],[Prix d''achat CHF &amp; €]]*C$41</f>
        <v>66.699999999999989</v>
      </c>
      <c r="I16" s="4">
        <f>Tableau2[[#This Row],[Prix de Liste ]]*C$41</f>
        <v>114.99999999999999</v>
      </c>
      <c r="J16" s="7">
        <v>10</v>
      </c>
      <c r="K16" s="4">
        <f>Tableau2[[#This Row],[Rabais en %]]*Tableau2[[#This Row],[Prix de vente CHF ]]/100</f>
        <v>11.499999999999998</v>
      </c>
      <c r="L16" s="4">
        <f>Tableau2[[#This Row],[Prix de vente CHF ]]-Tableau2[[#This Row],[Montant du rabais ]]</f>
        <v>103.49999999999999</v>
      </c>
      <c r="M16" s="8">
        <f>Tableau2[[#This Row],[Prix d''achat en CHF ]]*100/Tableau2[[#This Row],[Prix HT après rabais ]]</f>
        <v>64.444444444444443</v>
      </c>
      <c r="N16" s="8"/>
      <c r="O16" s="4"/>
      <c r="P16" s="4"/>
      <c r="Q16" s="4"/>
    </row>
    <row r="17" spans="1:17">
      <c r="A17" s="4"/>
      <c r="B17" s="4" t="s">
        <v>34</v>
      </c>
      <c r="C17" s="3" t="s">
        <v>9</v>
      </c>
      <c r="D17" s="4">
        <v>35</v>
      </c>
      <c r="E17" s="7">
        <v>0</v>
      </c>
      <c r="F17" s="4">
        <f>Tableau2[[#This Row],[Prix de Liste ]]*Tableau2[[#This Row],[Remise]]/100</f>
        <v>0</v>
      </c>
      <c r="G17" s="4">
        <f>Tableau2[[#This Row],[Prix de Liste ]]-Tableau2[[#This Row],[Rabais en CHF &amp; €]]</f>
        <v>0</v>
      </c>
      <c r="H17" s="4">
        <f>Tableau2[[#This Row],[Prix d''achat CHF &amp; €]]*C$41</f>
        <v>0</v>
      </c>
      <c r="I17" s="4">
        <f>Tableau2[[#This Row],[Prix de Liste ]]*C$41</f>
        <v>0</v>
      </c>
      <c r="J17" s="7">
        <v>0</v>
      </c>
      <c r="K17" s="4">
        <f>Tableau2[[#This Row],[Rabais en %]]*Tableau2[[#This Row],[Prix de vente CHF ]]/100</f>
        <v>0</v>
      </c>
      <c r="L17" s="4">
        <f>Tableau2[[#This Row],[Prix de vente CHF ]]-Tableau2[[#This Row],[Montant du rabais ]]</f>
        <v>0</v>
      </c>
      <c r="M17" s="8" t="e">
        <f>Tableau2[[#This Row],[Prix d''achat en CHF ]]*100/Tableau2[[#This Row],[Prix HT après rabais ]]</f>
        <v>#DIV/0!</v>
      </c>
      <c r="N17" s="8" t="e">
        <f>100-Tableau2[[#This Row],[Cout d''achat en %]]</f>
        <v>#DIV/0!</v>
      </c>
      <c r="O17" s="4" t="s">
        <v>35</v>
      </c>
      <c r="P17" s="4"/>
      <c r="Q17" s="4"/>
    </row>
    <row r="18" spans="1:17">
      <c r="A18" s="4"/>
      <c r="B18" s="4" t="s">
        <v>42</v>
      </c>
      <c r="C18" s="3" t="s">
        <v>9</v>
      </c>
      <c r="D18" s="4">
        <v>30</v>
      </c>
      <c r="E18" s="7">
        <v>0</v>
      </c>
      <c r="F18" s="4">
        <f>Tableau2[[#This Row],[Prix de Liste ]]*Tableau2[[#This Row],[Remise]]/100</f>
        <v>0</v>
      </c>
      <c r="G18" s="4">
        <f>Tableau2[[#This Row],[Prix de Liste ]]-Tableau2[[#This Row],[Rabais en CHF &amp; €]]</f>
        <v>0</v>
      </c>
      <c r="H18" s="4">
        <f>Tableau2[[#This Row],[Prix d''achat CHF &amp; €]]*C$41</f>
        <v>0</v>
      </c>
      <c r="I18" s="4">
        <f>Tableau2[[#This Row],[Prix de Liste ]]*C$41</f>
        <v>0</v>
      </c>
      <c r="J18" s="7">
        <v>0</v>
      </c>
      <c r="K18" s="4">
        <f>Tableau2[[#This Row],[Rabais en %]]*Tableau2[[#This Row],[Prix de vente CHF ]]/100</f>
        <v>0</v>
      </c>
      <c r="L18" s="4">
        <f>Tableau2[[#This Row],[Prix de vente CHF ]]-Tableau2[[#This Row],[Montant du rabais ]]</f>
        <v>0</v>
      </c>
      <c r="M18" s="8" t="e">
        <f>Tableau2[[#This Row],[Prix d''achat en CHF ]]*100/Tableau2[[#This Row],[Prix HT après rabais ]]</f>
        <v>#DIV/0!</v>
      </c>
      <c r="N18" s="8" t="e">
        <f>100-Tableau2[[#This Row],[Cout d''achat en %]]</f>
        <v>#DIV/0!</v>
      </c>
      <c r="O18" s="4" t="s">
        <v>37</v>
      </c>
      <c r="P18" s="4"/>
      <c r="Q18" s="4"/>
    </row>
    <row r="19" spans="1:17">
      <c r="A19" s="4"/>
      <c r="B19" s="4" t="s">
        <v>40</v>
      </c>
      <c r="C19" s="3" t="s">
        <v>9</v>
      </c>
      <c r="D19" s="4">
        <v>40</v>
      </c>
      <c r="E19" s="7">
        <v>0</v>
      </c>
      <c r="F19" s="4">
        <f>Tableau2[[#This Row],[Prix de Liste ]]*Tableau2[[#This Row],[Remise]]/100</f>
        <v>0</v>
      </c>
      <c r="G19" s="4">
        <f>Tableau2[[#This Row],[Prix de Liste ]]-Tableau2[[#This Row],[Rabais en CHF &amp; €]]</f>
        <v>0</v>
      </c>
      <c r="H19" s="4">
        <f>Tableau2[[#This Row],[Prix d''achat CHF &amp; €]]*C$41</f>
        <v>0</v>
      </c>
      <c r="I19" s="4">
        <f>Tableau2[[#This Row],[Prix de Liste ]]*C$41</f>
        <v>0</v>
      </c>
      <c r="J19" s="7">
        <v>0</v>
      </c>
      <c r="K19" s="4">
        <f>Tableau2[[#This Row],[Rabais en %]]*Tableau2[[#This Row],[Prix de vente CHF ]]/100</f>
        <v>0</v>
      </c>
      <c r="L19" s="4">
        <f>Tableau2[[#This Row],[Prix de vente CHF ]]-Tableau2[[#This Row],[Montant du rabais ]]</f>
        <v>0</v>
      </c>
      <c r="M19" s="8" t="e">
        <f>Tableau2[[#This Row],[Prix d''achat en CHF ]]*100/Tableau2[[#This Row],[Prix HT après rabais ]]</f>
        <v>#DIV/0!</v>
      </c>
      <c r="N19" s="8" t="e">
        <f>100-Tableau2[[#This Row],[Cout d''achat en %]]</f>
        <v>#DIV/0!</v>
      </c>
      <c r="O19" s="4" t="s">
        <v>41</v>
      </c>
      <c r="P19" s="4"/>
      <c r="Q19" s="4"/>
    </row>
    <row r="20" spans="1:17">
      <c r="A20" s="4"/>
      <c r="B20" s="4" t="s">
        <v>38</v>
      </c>
      <c r="C20" s="3" t="s">
        <v>9</v>
      </c>
      <c r="D20" s="4">
        <v>40</v>
      </c>
      <c r="E20" s="7">
        <v>0</v>
      </c>
      <c r="F20" s="4">
        <f>Tableau2[[#This Row],[Prix de Liste ]]*Tableau2[[#This Row],[Remise]]/100</f>
        <v>0</v>
      </c>
      <c r="G20" s="4">
        <f>Tableau2[[#This Row],[Prix de Liste ]]-Tableau2[[#This Row],[Rabais en CHF &amp; €]]</f>
        <v>0</v>
      </c>
      <c r="H20" s="4">
        <f>Tableau2[[#This Row],[Prix d''achat CHF &amp; €]]*C$41</f>
        <v>0</v>
      </c>
      <c r="I20" s="4">
        <f>Tableau2[[#This Row],[Prix de Liste ]]*C$41</f>
        <v>0</v>
      </c>
      <c r="J20" s="7">
        <v>0</v>
      </c>
      <c r="K20" s="4">
        <f>Tableau2[[#This Row],[Rabais en %]]*Tableau2[[#This Row],[Prix de vente CHF ]]/100</f>
        <v>0</v>
      </c>
      <c r="L20" s="4">
        <f>Tableau2[[#This Row],[Prix de vente CHF ]]-Tableau2[[#This Row],[Montant du rabais ]]</f>
        <v>0</v>
      </c>
      <c r="M20" s="8" t="e">
        <f>Tableau2[[#This Row],[Prix d''achat en CHF ]]*100/Tableau2[[#This Row],[Prix HT après rabais ]]</f>
        <v>#DIV/0!</v>
      </c>
      <c r="N20" s="8" t="e">
        <f>100-Tableau2[[#This Row],[Cout d''achat en %]]</f>
        <v>#DIV/0!</v>
      </c>
      <c r="O20" s="4" t="s">
        <v>39</v>
      </c>
      <c r="P20" s="4"/>
      <c r="Q20" s="4"/>
    </row>
    <row r="21" spans="1:17">
      <c r="A21" s="4"/>
      <c r="B21" s="4" t="s">
        <v>36</v>
      </c>
      <c r="C21" s="3" t="s">
        <v>9</v>
      </c>
      <c r="D21" s="4">
        <v>40</v>
      </c>
      <c r="E21" s="7">
        <v>0</v>
      </c>
      <c r="F21" s="4">
        <f>Tableau2[[#This Row],[Prix de Liste ]]*Tableau2[[#This Row],[Remise]]/100</f>
        <v>0</v>
      </c>
      <c r="G21" s="4">
        <f>Tableau2[[#This Row],[Prix de Liste ]]-Tableau2[[#This Row],[Rabais en CHF &amp; €]]</f>
        <v>0</v>
      </c>
      <c r="H21" s="4">
        <f>Tableau2[[#This Row],[Prix d''achat CHF &amp; €]]*C$41</f>
        <v>0</v>
      </c>
      <c r="I21" s="4">
        <f>Tableau2[[#This Row],[Prix de Liste ]]*C$41</f>
        <v>0</v>
      </c>
      <c r="J21" s="7">
        <v>0</v>
      </c>
      <c r="K21" s="4">
        <f>Tableau2[[#This Row],[Rabais en %]]*Tableau2[[#This Row],[Prix de vente CHF ]]/100</f>
        <v>0</v>
      </c>
      <c r="L21" s="4">
        <f>Tableau2[[#This Row],[Prix de vente CHF ]]-Tableau2[[#This Row],[Montant du rabais ]]</f>
        <v>0</v>
      </c>
      <c r="M21" s="8" t="e">
        <f>Tableau2[[#This Row],[Prix d''achat en CHF ]]*100/Tableau2[[#This Row],[Prix HT après rabais ]]</f>
        <v>#DIV/0!</v>
      </c>
      <c r="N21" s="8" t="e">
        <f>100-Tableau2[[#This Row],[Cout d''achat en %]]</f>
        <v>#DIV/0!</v>
      </c>
      <c r="O21" s="4" t="s">
        <v>37</v>
      </c>
      <c r="P21" s="4"/>
      <c r="Q21" s="4"/>
    </row>
    <row r="22" spans="1:17">
      <c r="A22" s="4"/>
      <c r="B22" s="4" t="s">
        <v>45</v>
      </c>
      <c r="C22" s="5" t="s">
        <v>8</v>
      </c>
      <c r="D22" s="4"/>
      <c r="E22" s="7">
        <v>0</v>
      </c>
      <c r="F22" s="4">
        <f>Tableau2[[#This Row],[Prix de Liste ]]*Tableau2[[#This Row],[Remise]]/100</f>
        <v>0</v>
      </c>
      <c r="G22" s="4">
        <f>Tableau2[[#This Row],[Prix de Liste ]]-Tableau2[[#This Row],[Rabais en CHF &amp; €]]</f>
        <v>0</v>
      </c>
      <c r="H22" s="4">
        <f>Tableau2[[#This Row],[Prix d''achat CHF &amp; €]]*C$42</f>
        <v>0</v>
      </c>
      <c r="I22" s="4">
        <f>Tableau2[[#This Row],[Prix de Liste ]]*C$42</f>
        <v>0</v>
      </c>
      <c r="J22" s="7">
        <v>0</v>
      </c>
      <c r="K22" s="4">
        <f>Tableau2[[#This Row],[Rabais en %]]*Tableau2[[#This Row],[Prix de vente CHF ]]/100</f>
        <v>0</v>
      </c>
      <c r="L22" s="4">
        <f>Tableau2[[#This Row],[Prix de vente CHF ]]-Tableau2[[#This Row],[Montant du rabais ]]</f>
        <v>0</v>
      </c>
      <c r="M22" s="8" t="e">
        <f>Tableau2[[#This Row],[Prix d''achat en CHF ]]*100/Tableau2[[#This Row],[Prix HT après rabais ]]</f>
        <v>#DIV/0!</v>
      </c>
      <c r="N22" s="8" t="e">
        <f>100-Tableau2[[#This Row],[Cout d''achat en %]]</f>
        <v>#DIV/0!</v>
      </c>
      <c r="O22" s="4"/>
      <c r="P22" s="10" t="s">
        <v>46</v>
      </c>
      <c r="Q22" s="4"/>
    </row>
    <row r="23" spans="1:17">
      <c r="A23" s="4"/>
      <c r="B23" s="4" t="s">
        <v>3</v>
      </c>
      <c r="C23" s="5" t="s">
        <v>8</v>
      </c>
      <c r="D23" s="4">
        <v>45</v>
      </c>
      <c r="E23" s="7">
        <v>0</v>
      </c>
      <c r="F23" s="4">
        <f>Tableau2[[#This Row],[Prix de Liste ]]*Tableau2[[#This Row],[Remise]]/100</f>
        <v>0</v>
      </c>
      <c r="G23" s="4">
        <f>Tableau2[[#This Row],[Prix de Liste ]]-Tableau2[[#This Row],[Rabais en CHF &amp; €]]</f>
        <v>0</v>
      </c>
      <c r="H23" s="4">
        <f>Tableau2[[#This Row],[Prix d''achat CHF &amp; €]]*C$42</f>
        <v>0</v>
      </c>
      <c r="I23" s="4">
        <f>Tableau2[[#This Row],[Prix de Liste ]]*C$42</f>
        <v>0</v>
      </c>
      <c r="J23" s="7">
        <v>0</v>
      </c>
      <c r="K23" s="4">
        <f>Tableau2[[#This Row],[Rabais en %]]*Tableau2[[#This Row],[Prix de vente CHF ]]/100</f>
        <v>0</v>
      </c>
      <c r="L23" s="4">
        <f>Tableau2[[#This Row],[Prix de vente CHF ]]-Tableau2[[#This Row],[Montant du rabais ]]</f>
        <v>0</v>
      </c>
      <c r="M23" s="8" t="e">
        <f>Tableau2[[#This Row],[Prix d''achat en CHF ]]*100/Tableau2[[#This Row],[Prix HT après rabais ]]</f>
        <v>#DIV/0!</v>
      </c>
      <c r="N23" s="8" t="e">
        <f>100-Tableau2[[#This Row],[Cout d''achat en %]]</f>
        <v>#DIV/0!</v>
      </c>
      <c r="O23" s="4" t="s">
        <v>11</v>
      </c>
      <c r="P23" s="10" t="s">
        <v>23</v>
      </c>
      <c r="Q23" s="4" t="s">
        <v>24</v>
      </c>
    </row>
    <row r="24" spans="1:17">
      <c r="A24" s="4"/>
      <c r="B24" s="4" t="s">
        <v>49</v>
      </c>
      <c r="C24" s="6" t="s">
        <v>9</v>
      </c>
      <c r="D24" s="4">
        <v>45</v>
      </c>
      <c r="E24" s="7">
        <v>0</v>
      </c>
      <c r="F24" s="4">
        <f>Tableau2[[#This Row],[Prix de Liste ]]*Tableau2[[#This Row],[Remise]]/100</f>
        <v>0</v>
      </c>
      <c r="G24" s="4">
        <f>Tableau2[[#This Row],[Prix de Liste ]]-Tableau2[[#This Row],[Rabais en CHF &amp; €]]</f>
        <v>0</v>
      </c>
      <c r="H24" s="4">
        <f>Tableau2[[#This Row],[Prix d''achat CHF &amp; €]]*C$41</f>
        <v>0</v>
      </c>
      <c r="I24" s="4">
        <f>Tableau2[[#This Row],[Prix de Liste ]]*C$41</f>
        <v>0</v>
      </c>
      <c r="J24" s="7">
        <v>0</v>
      </c>
      <c r="K24" s="4">
        <f>Tableau2[[#This Row],[Rabais en %]]*Tableau2[[#This Row],[Prix de vente CHF ]]/100</f>
        <v>0</v>
      </c>
      <c r="L24" s="4">
        <f>Tableau2[[#This Row],[Prix de vente CHF ]]-Tableau2[[#This Row],[Montant du rabais ]]</f>
        <v>0</v>
      </c>
      <c r="M24" s="8" t="e">
        <f>Tableau2[[#This Row],[Prix d''achat en CHF ]]*100/Tableau2[[#This Row],[Prix HT après rabais ]]</f>
        <v>#DIV/0!</v>
      </c>
      <c r="N24" s="8" t="e">
        <f>100-Tableau2[[#This Row],[Cout d''achat en %]]</f>
        <v>#DIV/0!</v>
      </c>
      <c r="O24" s="4" t="s">
        <v>51</v>
      </c>
      <c r="P24" s="4"/>
      <c r="Q24" s="4"/>
    </row>
    <row r="25" spans="1:17">
      <c r="A25" s="4"/>
      <c r="B25" s="4" t="s">
        <v>18</v>
      </c>
      <c r="C25" s="6" t="s">
        <v>9</v>
      </c>
      <c r="D25" s="4">
        <v>48</v>
      </c>
      <c r="E25" s="7">
        <v>0</v>
      </c>
      <c r="F25" s="4">
        <f>Tableau2[[#This Row],[Prix de Liste ]]*Tableau2[[#This Row],[Remise]]/100</f>
        <v>0</v>
      </c>
      <c r="G25" s="4">
        <f>Tableau2[[#This Row],[Prix de Liste ]]-Tableau2[[#This Row],[Rabais en CHF &amp; €]]</f>
        <v>0</v>
      </c>
      <c r="H25" s="4">
        <f>Tableau2[[#This Row],[Prix d''achat CHF &amp; €]]*C$41</f>
        <v>0</v>
      </c>
      <c r="I25" s="4">
        <f>Tableau2[[#This Row],[Prix de Liste ]]*C$41</f>
        <v>0</v>
      </c>
      <c r="J25" s="7">
        <v>0</v>
      </c>
      <c r="K25" s="4">
        <f>Tableau2[[#This Row],[Rabais en %]]*Tableau2[[#This Row],[Prix de vente CHF ]]/100</f>
        <v>0</v>
      </c>
      <c r="L25" s="4">
        <f>Tableau2[[#This Row],[Prix de vente CHF ]]-Tableau2[[#This Row],[Montant du rabais ]]</f>
        <v>0</v>
      </c>
      <c r="M25" s="8" t="e">
        <f>Tableau2[[#This Row],[Prix d''achat en CHF ]]*100/Tableau2[[#This Row],[Prix HT après rabais ]]</f>
        <v>#DIV/0!</v>
      </c>
      <c r="N25" s="8" t="e">
        <f>100-Tableau2[[#This Row],[Cout d''achat en %]]</f>
        <v>#DIV/0!</v>
      </c>
      <c r="O25" s="4" t="s">
        <v>13</v>
      </c>
      <c r="P25" s="1" t="s">
        <v>19</v>
      </c>
      <c r="Q25" s="1" t="s">
        <v>20</v>
      </c>
    </row>
    <row r="26" spans="1:17">
      <c r="A26" s="4"/>
      <c r="B26" s="4" t="s">
        <v>50</v>
      </c>
      <c r="C26" s="6" t="s">
        <v>9</v>
      </c>
      <c r="D26" s="4">
        <v>50</v>
      </c>
      <c r="E26" s="7">
        <v>0</v>
      </c>
      <c r="F26" s="4">
        <f>Tableau2[[#This Row],[Prix de Liste ]]*Tableau2[[#This Row],[Remise]]/100</f>
        <v>0</v>
      </c>
      <c r="G26" s="4">
        <f>Tableau2[[#This Row],[Prix de Liste ]]-Tableau2[[#This Row],[Rabais en CHF &amp; €]]</f>
        <v>0</v>
      </c>
      <c r="H26" s="4">
        <f>Tableau2[[#This Row],[Prix d''achat CHF &amp; €]]*C$41</f>
        <v>0</v>
      </c>
      <c r="I26" s="4">
        <f>Tableau2[[#This Row],[Prix de Liste ]]*C$41</f>
        <v>0</v>
      </c>
      <c r="J26" s="7">
        <v>0</v>
      </c>
      <c r="K26" s="4">
        <f>Tableau2[[#This Row],[Rabais en %]]*Tableau2[[#This Row],[Prix de vente CHF ]]/100</f>
        <v>0</v>
      </c>
      <c r="L26" s="4">
        <f>Tableau2[[#This Row],[Prix de vente CHF ]]-Tableau2[[#This Row],[Montant du rabais ]]</f>
        <v>0</v>
      </c>
      <c r="M26" s="8" t="e">
        <f>Tableau2[[#This Row],[Prix d''achat en CHF ]]*100/Tableau2[[#This Row],[Prix HT après rabais ]]</f>
        <v>#DIV/0!</v>
      </c>
      <c r="N26" s="8" t="e">
        <f>100-Tableau2[[#This Row],[Cout d''achat en %]]</f>
        <v>#DIV/0!</v>
      </c>
      <c r="O26" s="4" t="s">
        <v>35</v>
      </c>
      <c r="P26" s="4"/>
      <c r="Q26" s="4"/>
    </row>
    <row r="27" spans="1:17">
      <c r="A27" s="4"/>
      <c r="B27" s="4" t="s">
        <v>21</v>
      </c>
      <c r="C27" s="6" t="s">
        <v>9</v>
      </c>
      <c r="D27" s="4">
        <v>50</v>
      </c>
      <c r="E27" s="7">
        <v>0</v>
      </c>
      <c r="F27" s="4">
        <f>Tableau2[[#This Row],[Prix de Liste ]]*Tableau2[[#This Row],[Remise]]/100</f>
        <v>0</v>
      </c>
      <c r="G27" s="4">
        <f>Tableau2[[#This Row],[Prix de Liste ]]-Tableau2[[#This Row],[Rabais en CHF &amp; €]]</f>
        <v>0</v>
      </c>
      <c r="H27" s="4">
        <f>Tableau2[[#This Row],[Prix d''achat CHF &amp; €]]*C$41</f>
        <v>0</v>
      </c>
      <c r="I27" s="4">
        <f>Tableau2[[#This Row],[Prix de Liste ]]*C$41</f>
        <v>0</v>
      </c>
      <c r="J27" s="7">
        <v>0</v>
      </c>
      <c r="K27" s="4">
        <f>Tableau2[[#This Row],[Rabais en %]]*Tableau2[[#This Row],[Prix de vente CHF ]]/100</f>
        <v>0</v>
      </c>
      <c r="L27" s="4">
        <f>Tableau2[[#This Row],[Prix de vente CHF ]]-Tableau2[[#This Row],[Montant du rabais ]]</f>
        <v>0</v>
      </c>
      <c r="M27" s="8" t="e">
        <f>Tableau2[[#This Row],[Prix d''achat en CHF ]]*100/Tableau2[[#This Row],[Prix HT après rabais ]]</f>
        <v>#DIV/0!</v>
      </c>
      <c r="N27" s="8" t="e">
        <f>100-Tableau2[[#This Row],[Cout d''achat en %]]</f>
        <v>#DIV/0!</v>
      </c>
      <c r="O27" s="4" t="s">
        <v>22</v>
      </c>
      <c r="P27" s="4"/>
      <c r="Q27" s="4"/>
    </row>
    <row r="28" spans="1:17">
      <c r="A28" s="4"/>
      <c r="B28" s="4" t="s">
        <v>76</v>
      </c>
      <c r="C28" s="6" t="s">
        <v>8</v>
      </c>
      <c r="D28" s="4">
        <v>0</v>
      </c>
      <c r="E28" s="7">
        <v>0</v>
      </c>
      <c r="F28" s="11">
        <f>Tableau2[[#This Row],[Prix de Liste ]]*Tableau2[[#This Row],[Remise]]/100</f>
        <v>0</v>
      </c>
      <c r="G28" s="11">
        <f>Tableau2[[#This Row],[Prix de Liste ]]-Tableau2[[#This Row],[Rabais en CHF &amp; €]]</f>
        <v>0</v>
      </c>
      <c r="H28" s="11">
        <f>Tableau2[[#This Row],[Prix d''achat CHF &amp; €]]*C$42</f>
        <v>0</v>
      </c>
      <c r="I28" s="11">
        <f>Tableau2[[#This Row],[Prix de Liste ]]*C$42</f>
        <v>0</v>
      </c>
      <c r="J28" s="7">
        <v>0</v>
      </c>
      <c r="K28" s="11">
        <f>Tableau2[[#This Row],[Rabais en %]]*Tableau2[[#This Row],[Prix de vente CHF ]]/100</f>
        <v>0</v>
      </c>
      <c r="L28" s="11">
        <f>Tableau2[[#This Row],[Prix de vente CHF ]]-Tableau2[[#This Row],[Montant du rabais ]]</f>
        <v>0</v>
      </c>
      <c r="M28" s="11" t="e">
        <f>Tableau2[[#This Row],[Prix d''achat en CHF ]]*100/Tableau2[[#This Row],[Prix HT après rabais ]]</f>
        <v>#DIV/0!</v>
      </c>
      <c r="N28" s="8" t="e">
        <f>100-Tableau2[[#This Row],[Cout d''achat en %]]</f>
        <v>#DIV/0!</v>
      </c>
      <c r="O28" s="4"/>
      <c r="P28" s="4"/>
      <c r="Q28" s="4"/>
    </row>
    <row r="29" spans="1:17">
      <c r="A29" s="4"/>
      <c r="B29" s="4" t="s">
        <v>73</v>
      </c>
      <c r="C29" s="6" t="s">
        <v>8</v>
      </c>
      <c r="D29" s="4">
        <v>45</v>
      </c>
      <c r="E29" s="7">
        <v>0</v>
      </c>
      <c r="F29" s="11">
        <f>Tableau2[[#This Row],[Prix de Liste ]]*Tableau2[[#This Row],[Remise]]/100</f>
        <v>0</v>
      </c>
      <c r="G29" s="11">
        <f>Tableau2[[#This Row],[Prix de Liste ]]-Tableau2[[#This Row],[Rabais en CHF &amp; €]]</f>
        <v>0</v>
      </c>
      <c r="H29" s="11">
        <f>Tableau2[[#This Row],[Prix d''achat CHF &amp; €]]*C$42</f>
        <v>0</v>
      </c>
      <c r="I29" s="11">
        <f>Tableau2[[#This Row],[Prix de Liste ]]*C$42</f>
        <v>0</v>
      </c>
      <c r="J29" s="7">
        <v>0</v>
      </c>
      <c r="K29" s="11">
        <f>Tableau2[[#This Row],[Rabais en %]]*Tableau2[[#This Row],[Prix de vente CHF ]]/100</f>
        <v>0</v>
      </c>
      <c r="L29" s="11">
        <f>Tableau2[[#This Row],[Prix de vente CHF ]]-Tableau2[[#This Row],[Montant du rabais ]]</f>
        <v>0</v>
      </c>
      <c r="M29" s="11" t="e">
        <f>Tableau2[[#This Row],[Prix d''achat en CHF ]]*100/Tableau2[[#This Row],[Prix HT après rabais ]]</f>
        <v>#DIV/0!</v>
      </c>
      <c r="N29" s="8" t="e">
        <f>100-Tableau2[[#This Row],[Cout d''achat en %]]</f>
        <v>#DIV/0!</v>
      </c>
      <c r="O29" s="4"/>
      <c r="P29" s="4"/>
      <c r="Q29" s="4"/>
    </row>
    <row r="30" spans="1:17">
      <c r="A30" s="4"/>
      <c r="B30" s="4" t="s">
        <v>25</v>
      </c>
      <c r="C30" s="6" t="s">
        <v>9</v>
      </c>
      <c r="D30" s="4"/>
      <c r="E30" s="7">
        <v>240</v>
      </c>
      <c r="F30" s="4">
        <f>Tableau2[[#This Row],[Prix de Liste ]]*Tableau2[[#This Row],[Remise]]/100</f>
        <v>0</v>
      </c>
      <c r="G30" s="4">
        <f>Tableau2[[#This Row],[Prix de Liste ]]-Tableau2[[#This Row],[Rabais en CHF &amp; €]]</f>
        <v>240</v>
      </c>
      <c r="H30" s="4">
        <f>Tableau2[[#This Row],[Prix d''achat CHF &amp; €]]*C$41</f>
        <v>276</v>
      </c>
      <c r="I30" s="4">
        <f>Tableau2[[#This Row],[Prix de Liste ]]*C$41</f>
        <v>276</v>
      </c>
      <c r="J30" s="7">
        <v>0</v>
      </c>
      <c r="K30" s="4">
        <f>Tableau2[[#This Row],[Rabais en %]]*Tableau2[[#This Row],[Prix de vente CHF ]]/100</f>
        <v>0</v>
      </c>
      <c r="L30" s="4">
        <f>Tableau2[[#This Row],[Prix de vente CHF ]]-Tableau2[[#This Row],[Montant du rabais ]]</f>
        <v>276</v>
      </c>
      <c r="M30" s="8">
        <f>Tableau2[[#This Row],[Prix d''achat en CHF ]]*100/Tableau2[[#This Row],[Prix HT après rabais ]]</f>
        <v>100</v>
      </c>
      <c r="N30" s="8">
        <f>100-Tableau2[[#This Row],[Cout d''achat en %]]</f>
        <v>0</v>
      </c>
      <c r="O30" s="4"/>
      <c r="P30" s="4"/>
      <c r="Q30" s="4"/>
    </row>
    <row r="31" spans="1:17">
      <c r="A31" s="4"/>
      <c r="B31" s="4" t="s">
        <v>52</v>
      </c>
      <c r="C31" s="6" t="s">
        <v>9</v>
      </c>
      <c r="D31" s="4">
        <v>30</v>
      </c>
      <c r="E31" s="7">
        <v>0</v>
      </c>
      <c r="F31" s="4">
        <f>Tableau2[[#This Row],[Prix de Liste ]]*Tableau2[[#This Row],[Remise]]/100</f>
        <v>0</v>
      </c>
      <c r="G31" s="4">
        <f>Tableau2[[#This Row],[Prix de Liste ]]-Tableau2[[#This Row],[Rabais en CHF &amp; €]]</f>
        <v>0</v>
      </c>
      <c r="H31" s="4">
        <f>Tableau2[[#This Row],[Prix d''achat CHF &amp; €]]*C$41</f>
        <v>0</v>
      </c>
      <c r="I31" s="4">
        <f>Tableau2[[#This Row],[Prix de Liste ]]*C$41</f>
        <v>0</v>
      </c>
      <c r="J31" s="7">
        <v>0</v>
      </c>
      <c r="K31" s="4">
        <f>Tableau2[[#This Row],[Rabais en %]]*Tableau2[[#This Row],[Prix de vente CHF ]]/100</f>
        <v>0</v>
      </c>
      <c r="L31" s="4">
        <f>Tableau2[[#This Row],[Prix de vente CHF ]]-Tableau2[[#This Row],[Montant du rabais ]]</f>
        <v>0</v>
      </c>
      <c r="M31" s="8" t="e">
        <f>Tableau2[[#This Row],[Prix d''achat en CHF ]]*100/Tableau2[[#This Row],[Prix HT après rabais ]]</f>
        <v>#DIV/0!</v>
      </c>
      <c r="N31" s="8" t="e">
        <f>100-Tableau2[[#This Row],[Cout d''achat en %]]</f>
        <v>#DIV/0!</v>
      </c>
      <c r="O31" s="4" t="s">
        <v>53</v>
      </c>
      <c r="P31" s="4"/>
      <c r="Q31" s="4"/>
    </row>
    <row r="32" spans="1:17">
      <c r="A32" s="4"/>
      <c r="B32" s="4" t="s">
        <v>54</v>
      </c>
      <c r="C32" s="6" t="s">
        <v>9</v>
      </c>
      <c r="D32" s="4">
        <v>35</v>
      </c>
      <c r="E32" s="7">
        <v>0</v>
      </c>
      <c r="F32" s="4">
        <f>Tableau2[[#This Row],[Prix de Liste ]]*Tableau2[[#This Row],[Remise]]/100</f>
        <v>0</v>
      </c>
      <c r="G32" s="4">
        <f>Tableau2[[#This Row],[Prix de Liste ]]-Tableau2[[#This Row],[Rabais en CHF &amp; €]]</f>
        <v>0</v>
      </c>
      <c r="H32" s="4">
        <f>Tableau2[[#This Row],[Prix d''achat CHF &amp; €]]*C$41</f>
        <v>0</v>
      </c>
      <c r="I32" s="4">
        <f>Tableau2[[#This Row],[Prix de Liste ]]*C$41</f>
        <v>0</v>
      </c>
      <c r="J32" s="7">
        <v>0</v>
      </c>
      <c r="K32" s="4">
        <f>Tableau2[[#This Row],[Rabais en %]]*Tableau2[[#This Row],[Prix de vente CHF ]]/100</f>
        <v>0</v>
      </c>
      <c r="L32" s="4">
        <f>Tableau2[[#This Row],[Prix de vente CHF ]]-Tableau2[[#This Row],[Montant du rabais ]]</f>
        <v>0</v>
      </c>
      <c r="M32" s="8" t="e">
        <f>Tableau2[[#This Row],[Prix d''achat en CHF ]]*100/Tableau2[[#This Row],[Prix HT après rabais ]]</f>
        <v>#DIV/0!</v>
      </c>
      <c r="N32" s="8" t="e">
        <f>100-Tableau2[[#This Row],[Cout d''achat en %]]</f>
        <v>#DIV/0!</v>
      </c>
      <c r="O32" s="4"/>
      <c r="P32" s="4"/>
      <c r="Q32" s="4"/>
    </row>
    <row r="33" spans="1:17">
      <c r="A33" s="4"/>
      <c r="B33" s="4" t="s">
        <v>48</v>
      </c>
      <c r="C33" s="6" t="s">
        <v>9</v>
      </c>
      <c r="D33" s="4"/>
      <c r="E33" s="7">
        <v>0</v>
      </c>
      <c r="F33" s="4">
        <f>Tableau2[[#This Row],[Prix de Liste ]]*Tableau2[[#This Row],[Remise]]/100</f>
        <v>0</v>
      </c>
      <c r="G33" s="4">
        <f>Tableau2[[#This Row],[Prix de Liste ]]-Tableau2[[#This Row],[Rabais en CHF &amp; €]]</f>
        <v>0</v>
      </c>
      <c r="H33" s="4">
        <f>Tableau2[[#This Row],[Prix d''achat CHF &amp; €]]*C$41</f>
        <v>0</v>
      </c>
      <c r="I33" s="4">
        <f>Tableau2[[#This Row],[Prix de Liste ]]*C$41</f>
        <v>0</v>
      </c>
      <c r="J33" s="7">
        <v>0</v>
      </c>
      <c r="K33" s="4">
        <f>Tableau2[[#This Row],[Rabais en %]]*Tableau2[[#This Row],[Prix de vente CHF ]]/100</f>
        <v>0</v>
      </c>
      <c r="L33" s="4">
        <f>Tableau2[[#This Row],[Prix de vente CHF ]]-Tableau2[[#This Row],[Montant du rabais ]]</f>
        <v>0</v>
      </c>
      <c r="M33" s="8" t="e">
        <f>Tableau2[[#This Row],[Prix d''achat en CHF ]]*100/Tableau2[[#This Row],[Prix HT après rabais ]]</f>
        <v>#DIV/0!</v>
      </c>
      <c r="N33" s="8" t="e">
        <f>100-Tableau2[[#This Row],[Cout d''achat en %]]</f>
        <v>#DIV/0!</v>
      </c>
      <c r="O33" s="4"/>
      <c r="P33" s="4"/>
      <c r="Q33" s="4"/>
    </row>
    <row r="34" spans="1:17">
      <c r="A34" s="4"/>
      <c r="B34" s="4" t="s">
        <v>61</v>
      </c>
      <c r="C34" s="6" t="s">
        <v>9</v>
      </c>
      <c r="D34" s="4">
        <v>45</v>
      </c>
      <c r="E34" s="7">
        <v>990</v>
      </c>
      <c r="F34" s="4">
        <f>Tableau2[[#This Row],[Prix de Liste ]]*Tableau2[[#This Row],[Remise]]/100</f>
        <v>445.5</v>
      </c>
      <c r="G34" s="4">
        <f>Tableau2[[#This Row],[Prix de Liste ]]-Tableau2[[#This Row],[Rabais en CHF &amp; €]]</f>
        <v>544.5</v>
      </c>
      <c r="H34" s="4">
        <f>Tableau2[[#This Row],[Prix d''achat CHF &amp; €]]*C$41</f>
        <v>626.17499999999995</v>
      </c>
      <c r="I34" s="4">
        <f>Tableau2[[#This Row],[Prix de Liste ]]*C$41</f>
        <v>1138.5</v>
      </c>
      <c r="J34" s="7">
        <v>0</v>
      </c>
      <c r="K34" s="4">
        <f>Tableau2[[#This Row],[Rabais en %]]*Tableau2[[#This Row],[Prix de vente CHF ]]/100</f>
        <v>0</v>
      </c>
      <c r="L34" s="4">
        <f>Tableau2[[#This Row],[Prix de vente CHF ]]-Tableau2[[#This Row],[Montant du rabais ]]</f>
        <v>1138.5</v>
      </c>
      <c r="M34" s="8">
        <f>Tableau2[[#This Row],[Prix d''achat en CHF ]]*100/Tableau2[[#This Row],[Prix HT après rabais ]]</f>
        <v>54.999999999999993</v>
      </c>
      <c r="N34" s="8">
        <f>100-Tableau2[[#This Row],[Cout d''achat en %]]</f>
        <v>45.000000000000007</v>
      </c>
      <c r="O34" s="4" t="s">
        <v>62</v>
      </c>
      <c r="P34" s="4"/>
      <c r="Q34" s="4"/>
    </row>
    <row r="35" spans="1:17">
      <c r="A35" s="4"/>
      <c r="B35" s="4" t="s">
        <v>55</v>
      </c>
      <c r="C35" s="6" t="s">
        <v>9</v>
      </c>
      <c r="D35" s="4">
        <v>35</v>
      </c>
      <c r="E35" s="7">
        <v>0</v>
      </c>
      <c r="F35" s="4">
        <f>Tableau2[[#This Row],[Prix de Liste ]]*Tableau2[[#This Row],[Remise]]/100</f>
        <v>0</v>
      </c>
      <c r="G35" s="4">
        <f>Tableau2[[#This Row],[Prix de Liste ]]-Tableau2[[#This Row],[Rabais en CHF &amp; €]]</f>
        <v>0</v>
      </c>
      <c r="H35" s="4">
        <f>Tableau2[[#This Row],[Prix d''achat CHF &amp; €]]*C$41</f>
        <v>0</v>
      </c>
      <c r="I35" s="4">
        <f>Tableau2[[#This Row],[Prix de Liste ]]*C$41</f>
        <v>0</v>
      </c>
      <c r="J35" s="7">
        <v>0</v>
      </c>
      <c r="K35" s="4">
        <f>Tableau2[[#This Row],[Rabais en %]]*Tableau2[[#This Row],[Prix de vente CHF ]]/100</f>
        <v>0</v>
      </c>
      <c r="L35" s="4">
        <f>Tableau2[[#This Row],[Prix de vente CHF ]]-Tableau2[[#This Row],[Montant du rabais ]]</f>
        <v>0</v>
      </c>
      <c r="M35" s="8" t="e">
        <f>Tableau2[[#This Row],[Prix d''achat en CHF ]]*100/Tableau2[[#This Row],[Prix HT après rabais ]]</f>
        <v>#DIV/0!</v>
      </c>
      <c r="N35" s="8" t="e">
        <f>100-Tableau2[[#This Row],[Cout d''achat en %]]</f>
        <v>#DIV/0!</v>
      </c>
      <c r="O35" s="4" t="s">
        <v>56</v>
      </c>
      <c r="P35" s="4"/>
      <c r="Q35" s="4"/>
    </row>
    <row r="36" spans="1:17">
      <c r="A36" s="4"/>
      <c r="B36" s="4" t="s">
        <v>26</v>
      </c>
      <c r="C36" s="6" t="s">
        <v>9</v>
      </c>
      <c r="D36" s="4">
        <v>40</v>
      </c>
      <c r="E36" s="7">
        <v>0</v>
      </c>
      <c r="F36" s="4">
        <f>Tableau2[[#This Row],[Prix de Liste ]]*Tableau2[[#This Row],[Remise]]/100</f>
        <v>0</v>
      </c>
      <c r="G36" s="4">
        <f>Tableau2[[#This Row],[Prix de Liste ]]-Tableau2[[#This Row],[Rabais en CHF &amp; €]]</f>
        <v>0</v>
      </c>
      <c r="H36" s="4">
        <f>Tableau2[[#This Row],[Prix d''achat CHF &amp; €]]*C$41</f>
        <v>0</v>
      </c>
      <c r="I36" s="4">
        <f>Tableau2[[#This Row],[Prix de Liste ]]*C$41</f>
        <v>0</v>
      </c>
      <c r="J36" s="7">
        <v>0</v>
      </c>
      <c r="K36" s="4">
        <f>Tableau2[[#This Row],[Rabais en %]]*Tableau2[[#This Row],[Prix de vente CHF ]]/100</f>
        <v>0</v>
      </c>
      <c r="L36" s="4">
        <f>Tableau2[[#This Row],[Prix de vente CHF ]]-Tableau2[[#This Row],[Montant du rabais ]]</f>
        <v>0</v>
      </c>
      <c r="M36" s="8" t="e">
        <f>Tableau2[[#This Row],[Prix d''achat en CHF ]]*100/Tableau2[[#This Row],[Prix HT après rabais ]]</f>
        <v>#DIV/0!</v>
      </c>
      <c r="N36" s="8" t="e">
        <f>100-Tableau2[[#This Row],[Cout d''achat en %]]</f>
        <v>#DIV/0!</v>
      </c>
      <c r="O36" s="4"/>
      <c r="P36" s="4"/>
      <c r="Q36" s="4"/>
    </row>
    <row r="37" spans="1:17">
      <c r="A37" s="4"/>
      <c r="B37" s="4"/>
      <c r="C37" s="4"/>
      <c r="D37" s="4"/>
      <c r="F37" s="4"/>
      <c r="G37" s="4"/>
      <c r="H37" s="4"/>
      <c r="I37" s="4"/>
      <c r="K37" s="4"/>
      <c r="L37" s="4"/>
      <c r="M37" s="8"/>
      <c r="N37" s="8"/>
      <c r="O37" s="4"/>
      <c r="P37" s="4"/>
      <c r="Q37" s="4"/>
    </row>
    <row r="38" spans="1:17">
      <c r="A38" s="4"/>
      <c r="B38" s="4"/>
      <c r="C38" s="4"/>
      <c r="D38" s="4"/>
      <c r="F38" s="4"/>
      <c r="G38" s="4"/>
      <c r="H38" s="4"/>
      <c r="I38" s="4"/>
      <c r="K38" s="4"/>
      <c r="L38" s="4"/>
      <c r="M38" s="8"/>
      <c r="N38" s="8"/>
      <c r="O38" s="4"/>
      <c r="P38" s="4"/>
      <c r="Q38" s="4"/>
    </row>
    <row r="39" spans="1:17">
      <c r="A39" s="4"/>
      <c r="B39" s="4"/>
      <c r="C39" s="4"/>
      <c r="D39" s="4"/>
      <c r="F39" s="4"/>
      <c r="G39" s="4"/>
      <c r="H39" s="4"/>
      <c r="I39" s="4"/>
      <c r="K39" s="4"/>
      <c r="L39" s="4"/>
      <c r="M39" s="8"/>
      <c r="N39" s="8"/>
      <c r="O39" s="4"/>
      <c r="P39" s="4"/>
      <c r="Q39" s="4"/>
    </row>
    <row r="40" spans="1:17">
      <c r="A40" s="4"/>
      <c r="B40" s="4"/>
      <c r="C40" s="4"/>
      <c r="D40" s="4"/>
      <c r="F40" s="4"/>
      <c r="G40" s="4"/>
      <c r="H40" s="4"/>
      <c r="I40" s="4"/>
      <c r="K40" s="4"/>
      <c r="L40" s="4"/>
      <c r="M40" s="8"/>
      <c r="N40" s="8"/>
      <c r="O40" s="4"/>
      <c r="P40" s="4"/>
      <c r="Q40" s="4"/>
    </row>
    <row r="41" spans="1:17">
      <c r="A41" s="4"/>
      <c r="B41" s="4" t="s">
        <v>9</v>
      </c>
      <c r="C41" s="4">
        <v>1.1499999999999999</v>
      </c>
      <c r="D41" s="4"/>
      <c r="F41" s="4"/>
      <c r="G41" s="4"/>
      <c r="H41" s="4"/>
      <c r="I41" s="4"/>
      <c r="K41" s="4"/>
      <c r="L41" s="4"/>
      <c r="M41" s="8"/>
      <c r="N41" s="8"/>
      <c r="O41" s="4"/>
      <c r="P41" s="4"/>
      <c r="Q41" s="4"/>
    </row>
    <row r="42" spans="1:17">
      <c r="A42" s="4"/>
      <c r="B42" s="4" t="s">
        <v>8</v>
      </c>
      <c r="C42" s="4">
        <v>1</v>
      </c>
      <c r="D42" s="4"/>
      <c r="F42" s="4"/>
      <c r="G42" s="4"/>
      <c r="H42" s="4"/>
      <c r="I42" s="4"/>
      <c r="K42" s="4"/>
      <c r="L42" s="4"/>
      <c r="M42" s="8"/>
      <c r="N42" s="8"/>
      <c r="O42" s="4"/>
      <c r="P42" s="4"/>
      <c r="Q42" s="4"/>
    </row>
    <row r="43" spans="1:17">
      <c r="A43" s="4"/>
      <c r="B43" s="4"/>
      <c r="C43" s="4"/>
      <c r="D43" s="4"/>
      <c r="F43" s="4"/>
      <c r="G43" s="4"/>
      <c r="H43" s="4"/>
      <c r="I43" s="4"/>
      <c r="K43" s="4"/>
      <c r="L43" s="4"/>
      <c r="M43" s="8"/>
      <c r="N43" s="8"/>
      <c r="O43" s="4"/>
      <c r="P43" s="4"/>
      <c r="Q43" s="4"/>
    </row>
    <row r="44" spans="1:17">
      <c r="A44" s="4"/>
      <c r="B44" s="4"/>
      <c r="C44" s="4"/>
      <c r="D44" s="4"/>
      <c r="F44" s="4"/>
      <c r="G44" s="4"/>
      <c r="H44" s="4"/>
      <c r="I44" s="4"/>
      <c r="K44" s="4"/>
      <c r="L44" s="4"/>
      <c r="M44" s="8"/>
      <c r="N44" s="8"/>
      <c r="O44" s="4"/>
      <c r="P44" s="4"/>
      <c r="Q44" s="4"/>
    </row>
    <row r="45" spans="1:17">
      <c r="A45" s="4"/>
      <c r="B45" s="4"/>
      <c r="C45" s="4"/>
      <c r="D45" s="4"/>
      <c r="F45" s="4"/>
      <c r="G45" s="4"/>
      <c r="H45" s="4"/>
      <c r="I45" s="4"/>
      <c r="K45" s="4"/>
      <c r="L45" s="4"/>
      <c r="M45" s="8"/>
      <c r="N45" s="8"/>
      <c r="O45" s="4"/>
      <c r="P45" s="4"/>
      <c r="Q45" s="4"/>
    </row>
  </sheetData>
  <sheetProtection sheet="1" formatCells="0" formatColumns="0" formatRows="0" insertColumns="0" insertRows="0" insertHyperlinks="0" deleteColumns="0" deleteRows="0" sort="0" autoFilter="0" pivotTables="0"/>
  <phoneticPr fontId="5" type="noConversion"/>
  <hyperlinks>
    <hyperlink ref="P23" r:id="rId1" xr:uid="{DF5EA450-F6E6-473D-91A4-5F8466A1ED6D}"/>
    <hyperlink ref="P8" r:id="rId2" xr:uid="{8445EBEB-324F-4CD9-9068-FD65E08371AA}"/>
    <hyperlink ref="P22" r:id="rId3" display="https://workspace.infomaniak.com/mail/composeTo/luxeconsultant%40bluewin.ch" xr:uid="{5E92E68E-CAAF-49DC-9159-5215D1CA52CD}"/>
  </hyperlinks>
  <pageMargins left="0.7" right="0.7" top="0.75" bottom="0.75" header="0.3" footer="0.3"/>
  <pageSetup paperSize="9" orientation="portrait" r:id="rId4"/>
  <tableParts count="1">
    <tablePart r:id="rId5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0B7F911B392844F8082DAD0A0426896" ma:contentTypeVersion="7" ma:contentTypeDescription="Create a new document." ma:contentTypeScope="" ma:versionID="2ba6d372a655bd4d2ce6f3677507f402">
  <xsd:schema xmlns:xsd="http://www.w3.org/2001/XMLSchema" xmlns:xs="http://www.w3.org/2001/XMLSchema" xmlns:p="http://schemas.microsoft.com/office/2006/metadata/properties" xmlns:ns3="d0bbfdc2-ff3a-4106-bff0-a4faa56ece2f" targetNamespace="http://schemas.microsoft.com/office/2006/metadata/properties" ma:root="true" ma:fieldsID="1cc712331d9cd3e52e650fe2622fdf1a" ns3:_="">
    <xsd:import namespace="d0bbfdc2-ff3a-4106-bff0-a4faa56ece2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bbfdc2-ff3a-4106-bff0-a4faa56ece2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A87D4CE-D7F9-4F56-BE93-DBB8248E3CF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0bbfdc2-ff3a-4106-bff0-a4faa56ece2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6CE09C9-58C4-4D03-895A-18D6A42D9BC3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48AA66F-A00B-491E-A834-6E343F6947A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Efraïn von Muralt</dc:creator>
  <cp:lastModifiedBy>Gabriel Gagnère</cp:lastModifiedBy>
  <dcterms:created xsi:type="dcterms:W3CDTF">2020-07-03T12:26:26Z</dcterms:created>
  <dcterms:modified xsi:type="dcterms:W3CDTF">2021-09-23T09:34:14Z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0x010100A0B7F911B392844F8082DAD0A0426896</vt:lpwstr>
  </property>
</Properties>
</file>