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S\Administration\Clients - Prix &amp; Conditions VENTE par année\dès 2019\Steiner AG\"/>
    </mc:Choice>
  </mc:AlternateContent>
  <xr:revisionPtr revIDLastSave="0" documentId="13_ncr:1_{CFF2D1F1-B463-4FFD-9B58-B947A57A2481}" xr6:coauthVersionLast="40" xr6:coauthVersionMax="40" xr10:uidLastSave="{00000000-0000-0000-0000-000000000000}"/>
  <bookViews>
    <workbookView xWindow="1665" yWindow="1035" windowWidth="26460" windowHeight="14070" xr2:uid="{00000000-000D-0000-FFFF-FFFF00000000}"/>
  </bookViews>
  <sheets>
    <sheet name="Bestellformular" sheetId="1" r:id="rId1"/>
    <sheet name="Zusammenfassung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 l="1"/>
  <c r="G9" i="1" l="1"/>
  <c r="G10" i="1"/>
  <c r="G11" i="1"/>
  <c r="G12" i="1"/>
  <c r="G13" i="1"/>
  <c r="G14" i="1"/>
  <c r="G15" i="1"/>
  <c r="G16" i="1"/>
  <c r="G17" i="1"/>
  <c r="G19" i="1"/>
  <c r="G20" i="1"/>
  <c r="G26" i="1"/>
  <c r="C6" i="2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D6" i="2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E6" i="2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24" i="2" l="1"/>
  <c r="E25" i="2" l="1"/>
  <c r="E26" i="2" s="1"/>
</calcChain>
</file>

<file path=xl/sharedStrings.xml><?xml version="1.0" encoding="utf-8"?>
<sst xmlns="http://schemas.openxmlformats.org/spreadsheetml/2006/main" count="43" uniqueCount="39">
  <si>
    <t>Foto</t>
  </si>
  <si>
    <t>Artikel Nr.</t>
  </si>
  <si>
    <t>Preis</t>
  </si>
  <si>
    <t>Stück</t>
  </si>
  <si>
    <t>Gesamtsumme</t>
  </si>
  <si>
    <t>ISO001</t>
  </si>
  <si>
    <t>HNG6</t>
  </si>
  <si>
    <t>Tisch, 80x160cm, Höhe 75cm</t>
  </si>
  <si>
    <t>Tisch, 80x120cm, Höhe 75cm</t>
  </si>
  <si>
    <t>Gesamtsumme inkl. MwSt.</t>
  </si>
  <si>
    <t>Summe ohne MwSt</t>
  </si>
  <si>
    <t>MwSt 8%</t>
  </si>
  <si>
    <t>Bitte unterzeichnen Sie und senden Sie uns das Formular</t>
  </si>
  <si>
    <t>Bezeichnung</t>
  </si>
  <si>
    <t>Unterschrift</t>
  </si>
  <si>
    <t>Datum</t>
  </si>
  <si>
    <r>
      <rPr>
        <b/>
        <sz val="11"/>
        <color rgb="FFFF0000"/>
        <rFont val="Calibri"/>
        <family val="2"/>
        <scheme val="minor"/>
      </rPr>
      <t>ACHTUNG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: </t>
    </r>
    <r>
      <rPr>
        <b/>
        <i/>
        <sz val="11"/>
        <color theme="1"/>
        <rFont val="Calibri"/>
        <family val="2"/>
        <scheme val="minor"/>
      </rPr>
      <t>Die Montagekosten</t>
    </r>
    <r>
      <rPr>
        <i/>
        <sz val="11"/>
        <color theme="1"/>
        <rFont val="Calibri"/>
        <family val="2"/>
        <scheme val="minor"/>
      </rPr>
      <t xml:space="preserve"> werden CHF 75.- stundenweise und per Mitteilnehmer. Jede angefangene Stunde wird als volle Stunden in Rechnung gestellt.
</t>
    </r>
    <r>
      <rPr>
        <b/>
        <i/>
        <sz val="11"/>
        <color theme="1"/>
        <rFont val="Calibri"/>
        <family val="2"/>
        <scheme val="minor"/>
      </rPr>
      <t>Die Lieferkosten</t>
    </r>
    <r>
      <rPr>
        <i/>
        <sz val="11"/>
        <color theme="1"/>
        <rFont val="Calibri"/>
        <family val="2"/>
        <scheme val="minor"/>
      </rPr>
      <t xml:space="preserve"> werden zu mindestens CHF 75.- in Rechnung gestellt. </t>
    </r>
    <r>
      <rPr>
        <b/>
        <i/>
        <sz val="11"/>
        <color theme="1"/>
        <rFont val="Calibri"/>
        <family val="2"/>
        <scheme val="minor"/>
      </rPr>
      <t xml:space="preserve">Frei Haus ab CHF 1'000.- </t>
    </r>
    <r>
      <rPr>
        <i/>
        <sz val="11"/>
        <color theme="1"/>
        <rFont val="Calibri"/>
        <family val="2"/>
        <scheme val="minor"/>
      </rPr>
      <t>exklusive Steuern.</t>
    </r>
  </si>
  <si>
    <t>Bestellung</t>
  </si>
  <si>
    <t>Projektname</t>
  </si>
  <si>
    <t>Projektnummer</t>
  </si>
  <si>
    <t>Name Bauleitung:</t>
  </si>
  <si>
    <t>Tel-Nr. Bauleitung</t>
  </si>
  <si>
    <t>Rollladenschrank,
Tiefe 45cm, Breite 120cm, Höhe 75cm,
Korpus Metall, Farbe grau RAL 7035 , Kunststoffrollladen</t>
  </si>
  <si>
    <t>Aktenregal,
Tiefe 38cm, Breite 80cm, Höhe 180cm
Korpus grau RAL 7035</t>
  </si>
  <si>
    <t>Aktenschrank,
Tiefe 38cm, Breite 80cm, Höhe 180cm
Korpus &amp; Türen grau RAL 7035</t>
  </si>
  <si>
    <t>Kleider – Aktenschrank
Tiefe 42cm, Breite 80cm, Höhe 180cm
Korpus &amp; Türen grau RAL 7035</t>
  </si>
  <si>
    <t>Rollcontainer gross mit Holz-Top, Korpus Metal
3 Schubladen mit Zentralverriegelung
Tiefe 60cm, Breite 46cm, Höhe 57cm</t>
  </si>
  <si>
    <t>Ergonomischer Bürostuhl mit Armlehnen, Sitz Stoff schwarz, Rücklehne mit Netzbezug und Lendenschutz</t>
  </si>
  <si>
    <t>Polster-Stapelstuhl schwarz
Höhe 83cm, Breite 55cm, Tiefe 60cm</t>
  </si>
  <si>
    <t xml:space="preserve">Lieferadresse </t>
  </si>
  <si>
    <t>Vertragen Montage EG</t>
  </si>
  <si>
    <t>Vertragen Montage OG ohne Lift</t>
  </si>
  <si>
    <t>Lieferung über 1'000.00 Bestellsumme</t>
  </si>
  <si>
    <t>Lieferung unter 1'000.00 Bestellsumme</t>
  </si>
  <si>
    <t>Listenpreis</t>
  </si>
  <si>
    <t>Metall Pläne Schrank / 32 Feldern / 4 grosse Feldern
Tiefe 40cm, Breite 100cm, Höhe 200cm</t>
  </si>
  <si>
    <t xml:space="preserve">Garderobenleiste mit Hutablage, 6 Hacken
Tiefe 22cm, Breite 84cm, Höhe 18.3cm
</t>
  </si>
  <si>
    <t>1850AR40D2</t>
  </si>
  <si>
    <t>Kühlschrank 118 L Fassungsvermögen, mit Gefrierfach 
Energieklasse A++, 
Tiefe 58 cm, Breite 55 cm, Höhe 57.5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</si>
</sst>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CHF]\ #,##0.00"/>
    <numFmt numFmtId="165" formatCode="[$CHF]\ #,##0.00;[Red][$CHF]\ #,##0.00"/>
    <numFmt numFmtId="166" formatCode="_ [$CHF]\ * #,##0.00_ ;_ [$CHF]\ * \-#,##0.00_ ;_ [$CHF]\ * &quot;-&quot;??_ ;_ @_ 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/>
    <xf numFmtId="0" fontId="0" fillId="0" borderId="0" xfId="0" applyAlignment="1">
      <alignment vertical="center" wrapText="1"/>
    </xf>
    <xf numFmtId="166" fontId="0" fillId="0" borderId="0" xfId="0" applyNumberFormat="1"/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165" fontId="0" fillId="3" borderId="7" xfId="0" applyNumberFormat="1" applyFill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0" fillId="0" borderId="4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/>
    </xf>
    <xf numFmtId="166" fontId="3" fillId="0" borderId="10" xfId="0" applyNumberFormat="1" applyFont="1" applyBorder="1" applyAlignment="1">
      <alignment horizontal="center" vertical="center"/>
    </xf>
    <xf numFmtId="0" fontId="5" fillId="0" borderId="0" xfId="0" applyFont="1"/>
    <xf numFmtId="0" fontId="0" fillId="2" borderId="9" xfId="0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/>
    </xf>
    <xf numFmtId="166" fontId="2" fillId="0" borderId="0" xfId="0" applyNumberFormat="1" applyFont="1"/>
    <xf numFmtId="166" fontId="3" fillId="0" borderId="0" xfId="0" applyNumberFormat="1" applyFont="1"/>
    <xf numFmtId="0" fontId="4" fillId="0" borderId="0" xfId="0" applyFont="1" applyAlignment="1">
      <alignment horizontal="center"/>
    </xf>
    <xf numFmtId="166" fontId="0" fillId="0" borderId="4" xfId="0" applyNumberForma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8" xfId="0" applyFont="1" applyBorder="1" applyAlignment="1" applyProtection="1">
      <alignment horizontal="center" vertical="center"/>
      <protection locked="0"/>
    </xf>
    <xf numFmtId="165" fontId="3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/>
    <xf numFmtId="0" fontId="11" fillId="0" borderId="6" xfId="0" applyFont="1" applyBorder="1" applyAlignment="1">
      <alignment horizontal="center" vertical="center"/>
    </xf>
    <xf numFmtId="2" fontId="10" fillId="3" borderId="6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emf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9</xdr:row>
      <xdr:rowOff>38100</xdr:rowOff>
    </xdr:from>
    <xdr:to>
      <xdr:col>0</xdr:col>
      <xdr:colOff>933450</xdr:colOff>
      <xdr:row>9</xdr:row>
      <xdr:rowOff>819150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105150"/>
          <a:ext cx="523875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438150</xdr:colOff>
      <xdr:row>10</xdr:row>
      <xdr:rowOff>66675</xdr:rowOff>
    </xdr:from>
    <xdr:to>
      <xdr:col>0</xdr:col>
      <xdr:colOff>904875</xdr:colOff>
      <xdr:row>10</xdr:row>
      <xdr:rowOff>790575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3990975"/>
          <a:ext cx="466725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11</xdr:row>
      <xdr:rowOff>76199</xdr:rowOff>
    </xdr:from>
    <xdr:to>
      <xdr:col>0</xdr:col>
      <xdr:colOff>990600</xdr:colOff>
      <xdr:row>11</xdr:row>
      <xdr:rowOff>790574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79" r="19590"/>
        <a:stretch/>
      </xdr:blipFill>
      <xdr:spPr bwMode="auto">
        <a:xfrm>
          <a:off x="381000" y="4448174"/>
          <a:ext cx="609600" cy="714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504824</xdr:colOff>
      <xdr:row>12</xdr:row>
      <xdr:rowOff>66674</xdr:rowOff>
    </xdr:from>
    <xdr:to>
      <xdr:col>0</xdr:col>
      <xdr:colOff>895349</xdr:colOff>
      <xdr:row>12</xdr:row>
      <xdr:rowOff>828675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5314949"/>
          <a:ext cx="390525" cy="7620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323850</xdr:colOff>
      <xdr:row>14</xdr:row>
      <xdr:rowOff>180975</xdr:rowOff>
    </xdr:from>
    <xdr:to>
      <xdr:col>0</xdr:col>
      <xdr:colOff>1047750</xdr:colOff>
      <xdr:row>14</xdr:row>
      <xdr:rowOff>866775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940" t="24675" r="28168" b="55101"/>
        <a:stretch/>
      </xdr:blipFill>
      <xdr:spPr bwMode="auto">
        <a:xfrm>
          <a:off x="323850" y="8505825"/>
          <a:ext cx="723900" cy="685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304800</xdr:colOff>
      <xdr:row>13</xdr:row>
      <xdr:rowOff>123824</xdr:rowOff>
    </xdr:from>
    <xdr:to>
      <xdr:col>0</xdr:col>
      <xdr:colOff>1028700</xdr:colOff>
      <xdr:row>13</xdr:row>
      <xdr:rowOff>933450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353299"/>
          <a:ext cx="723900" cy="8096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15</xdr:row>
      <xdr:rowOff>173304</xdr:rowOff>
    </xdr:from>
    <xdr:to>
      <xdr:col>0</xdr:col>
      <xdr:colOff>1277223</xdr:colOff>
      <xdr:row>16</xdr:row>
      <xdr:rowOff>314325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9593529"/>
          <a:ext cx="1201023" cy="702996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17</xdr:row>
      <xdr:rowOff>57150</xdr:rowOff>
    </xdr:from>
    <xdr:to>
      <xdr:col>0</xdr:col>
      <xdr:colOff>981075</xdr:colOff>
      <xdr:row>17</xdr:row>
      <xdr:rowOff>790575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66" t="26629" r="64596" b="32861"/>
        <a:stretch/>
      </xdr:blipFill>
      <xdr:spPr bwMode="auto">
        <a:xfrm>
          <a:off x="447675" y="9144000"/>
          <a:ext cx="533400" cy="733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295275</xdr:colOff>
      <xdr:row>0</xdr:row>
      <xdr:rowOff>66675</xdr:rowOff>
    </xdr:from>
    <xdr:to>
      <xdr:col>6</xdr:col>
      <xdr:colOff>1028700</xdr:colOff>
      <xdr:row>1</xdr:row>
      <xdr:rowOff>247650</xdr:rowOff>
    </xdr:to>
    <xdr:pic>
      <xdr:nvPicPr>
        <xdr:cNvPr id="16" name="Grafik 15" descr="C:\temp\wz1f4a\Steiner_RGB_blau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66675"/>
          <a:ext cx="26955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8</xdr:row>
      <xdr:rowOff>114301</xdr:rowOff>
    </xdr:from>
    <xdr:to>
      <xdr:col>0</xdr:col>
      <xdr:colOff>1062849</xdr:colOff>
      <xdr:row>8</xdr:row>
      <xdr:rowOff>723900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128B279-C3CC-4CC6-B6AF-F0E36FA35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2875" y="1876426"/>
          <a:ext cx="919974" cy="609599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390524</xdr:colOff>
      <xdr:row>18</xdr:row>
      <xdr:rowOff>38100</xdr:rowOff>
    </xdr:from>
    <xdr:to>
      <xdr:col>0</xdr:col>
      <xdr:colOff>1050925</xdr:colOff>
      <xdr:row>18</xdr:row>
      <xdr:rowOff>1028700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904560F-E62B-4036-804C-5E08C01CD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90524" y="11068050"/>
          <a:ext cx="660401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258407</xdr:colOff>
      <xdr:row>19</xdr:row>
      <xdr:rowOff>95251</xdr:rowOff>
    </xdr:from>
    <xdr:to>
      <xdr:col>0</xdr:col>
      <xdr:colOff>1067172</xdr:colOff>
      <xdr:row>19</xdr:row>
      <xdr:rowOff>857251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5A9C49F-E022-4D94-9103-3FF152800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8407" y="11277601"/>
          <a:ext cx="80876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6"/>
  <sheetViews>
    <sheetView tabSelected="1" view="pageLayout" zoomScaleNormal="70" workbookViewId="0">
      <selection activeCell="B7" sqref="B7"/>
    </sheetView>
  </sheetViews>
  <sheetFormatPr baseColWidth="10" defaultRowHeight="15" x14ac:dyDescent="0.25"/>
  <cols>
    <col min="1" max="1" width="19.42578125" customWidth="1"/>
    <col min="2" max="2" width="50.7109375" bestFit="1" customWidth="1"/>
    <col min="3" max="3" width="17.42578125" bestFit="1" customWidth="1"/>
    <col min="4" max="4" width="11.42578125" style="42" bestFit="1" customWidth="1"/>
    <col min="5" max="5" width="16" customWidth="1"/>
    <col min="7" max="7" width="18.42578125" style="3" bestFit="1" customWidth="1"/>
  </cols>
  <sheetData>
    <row r="2" spans="1:8" ht="26.25" x14ac:dyDescent="0.4">
      <c r="A2" s="48"/>
      <c r="B2" s="48"/>
      <c r="C2" s="48"/>
      <c r="D2" s="48"/>
      <c r="E2" s="48"/>
      <c r="F2" s="48"/>
      <c r="G2" s="48"/>
      <c r="H2" s="24"/>
    </row>
    <row r="3" spans="1:8" ht="15" customHeight="1" x14ac:dyDescent="0.35">
      <c r="A3" s="12"/>
      <c r="B3" s="12"/>
      <c r="C3" s="11"/>
      <c r="E3" s="11"/>
      <c r="F3" s="1"/>
      <c r="G3"/>
    </row>
    <row r="4" spans="1:8" ht="15" customHeight="1" x14ac:dyDescent="0.35">
      <c r="A4" s="12" t="s">
        <v>18</v>
      </c>
      <c r="B4" s="35"/>
      <c r="C4" s="36" t="s">
        <v>20</v>
      </c>
      <c r="E4" s="36"/>
      <c r="F4" s="1"/>
      <c r="G4" s="2"/>
    </row>
    <row r="5" spans="1:8" ht="15" customHeight="1" x14ac:dyDescent="0.35">
      <c r="A5" s="12" t="s">
        <v>19</v>
      </c>
      <c r="B5" s="35"/>
      <c r="C5" s="36" t="s">
        <v>21</v>
      </c>
      <c r="E5" s="36"/>
      <c r="F5" s="1"/>
      <c r="G5" s="2"/>
    </row>
    <row r="6" spans="1:8" ht="15" customHeight="1" x14ac:dyDescent="0.35">
      <c r="A6" s="47" t="s">
        <v>29</v>
      </c>
      <c r="B6" s="47"/>
      <c r="C6" s="47"/>
      <c r="D6" s="47"/>
      <c r="E6" s="47"/>
      <c r="F6" s="1"/>
      <c r="G6" s="2"/>
    </row>
    <row r="7" spans="1:8" ht="15.75" thickBot="1" x14ac:dyDescent="0.3"/>
    <row r="8" spans="1:8" ht="18.75" x14ac:dyDescent="0.25">
      <c r="A8" s="37" t="s">
        <v>0</v>
      </c>
      <c r="B8" s="37" t="s">
        <v>13</v>
      </c>
      <c r="C8" s="37" t="s">
        <v>1</v>
      </c>
      <c r="D8" s="43" t="s">
        <v>34</v>
      </c>
      <c r="E8" s="41" t="s">
        <v>2</v>
      </c>
      <c r="F8" s="39" t="s">
        <v>3</v>
      </c>
      <c r="G8" s="40" t="s">
        <v>4</v>
      </c>
    </row>
    <row r="9" spans="1:8" ht="68.25" customHeight="1" x14ac:dyDescent="0.25">
      <c r="A9" s="38"/>
      <c r="B9" s="15" t="s">
        <v>22</v>
      </c>
      <c r="C9" s="13">
        <v>6111150</v>
      </c>
      <c r="D9" s="44">
        <v>267.75</v>
      </c>
      <c r="E9" s="14">
        <v>200.8</v>
      </c>
      <c r="F9" s="25">
        <v>0</v>
      </c>
      <c r="G9" s="18">
        <f>E9*F9</f>
        <v>0</v>
      </c>
    </row>
    <row r="10" spans="1:8" ht="67.5" customHeight="1" x14ac:dyDescent="0.25">
      <c r="A10" s="38"/>
      <c r="B10" s="16" t="s">
        <v>24</v>
      </c>
      <c r="C10" s="13">
        <v>6110120</v>
      </c>
      <c r="D10" s="44">
        <v>244</v>
      </c>
      <c r="E10" s="14">
        <v>183</v>
      </c>
      <c r="F10" s="25">
        <v>0</v>
      </c>
      <c r="G10" s="18">
        <f t="shared" ref="G10:G20" si="0">E10*F10</f>
        <v>0</v>
      </c>
    </row>
    <row r="11" spans="1:8" ht="69.75" customHeight="1" x14ac:dyDescent="0.25">
      <c r="A11" s="38"/>
      <c r="B11" s="15" t="s">
        <v>23</v>
      </c>
      <c r="C11" s="13">
        <v>6110141</v>
      </c>
      <c r="D11" s="44">
        <v>223.85</v>
      </c>
      <c r="E11" s="14">
        <v>167.9</v>
      </c>
      <c r="F11" s="25">
        <v>0</v>
      </c>
      <c r="G11" s="18">
        <f t="shared" si="0"/>
        <v>0</v>
      </c>
    </row>
    <row r="12" spans="1:8" ht="69" customHeight="1" x14ac:dyDescent="0.25">
      <c r="A12" s="38"/>
      <c r="B12" s="15" t="s">
        <v>25</v>
      </c>
      <c r="C12" s="13">
        <v>6015100</v>
      </c>
      <c r="D12" s="44">
        <v>317.95</v>
      </c>
      <c r="E12" s="14">
        <v>238.45</v>
      </c>
      <c r="F12" s="25">
        <v>0</v>
      </c>
      <c r="G12" s="18">
        <f t="shared" si="0"/>
        <v>0</v>
      </c>
    </row>
    <row r="13" spans="1:8" ht="69" customHeight="1" x14ac:dyDescent="0.25">
      <c r="A13" s="38"/>
      <c r="B13" s="15" t="s">
        <v>35</v>
      </c>
      <c r="C13" s="13">
        <v>6110145</v>
      </c>
      <c r="D13" s="44">
        <v>445.25</v>
      </c>
      <c r="E13" s="14">
        <v>333.95</v>
      </c>
      <c r="F13" s="25">
        <v>0</v>
      </c>
      <c r="G13" s="18">
        <f t="shared" si="0"/>
        <v>0</v>
      </c>
    </row>
    <row r="14" spans="1:8" ht="77.25" customHeight="1" x14ac:dyDescent="0.25">
      <c r="A14" s="38"/>
      <c r="B14" s="15" t="s">
        <v>36</v>
      </c>
      <c r="C14" s="13" t="s">
        <v>6</v>
      </c>
      <c r="D14" s="44">
        <v>55.55</v>
      </c>
      <c r="E14" s="14">
        <v>41.65</v>
      </c>
      <c r="F14" s="25">
        <v>0</v>
      </c>
      <c r="G14" s="18">
        <f>E14*F14</f>
        <v>0</v>
      </c>
    </row>
    <row r="15" spans="1:8" ht="71.25" customHeight="1" x14ac:dyDescent="0.25">
      <c r="A15" s="38"/>
      <c r="B15" s="15" t="s">
        <v>26</v>
      </c>
      <c r="C15" s="13">
        <v>5410110</v>
      </c>
      <c r="D15" s="44">
        <v>155</v>
      </c>
      <c r="E15" s="14">
        <v>116.25</v>
      </c>
      <c r="F15" s="25">
        <v>0</v>
      </c>
      <c r="G15" s="18">
        <f t="shared" si="0"/>
        <v>0</v>
      </c>
    </row>
    <row r="16" spans="1:8" ht="44.25" customHeight="1" x14ac:dyDescent="0.25">
      <c r="A16" s="45"/>
      <c r="B16" s="17" t="s">
        <v>8</v>
      </c>
      <c r="C16" s="13">
        <v>5118121</v>
      </c>
      <c r="D16" s="44">
        <v>91.5</v>
      </c>
      <c r="E16" s="14">
        <v>68.650000000000006</v>
      </c>
      <c r="F16" s="25">
        <v>0</v>
      </c>
      <c r="G16" s="18">
        <f t="shared" si="0"/>
        <v>0</v>
      </c>
    </row>
    <row r="17" spans="1:7" ht="40.5" customHeight="1" x14ac:dyDescent="0.25">
      <c r="A17" s="46"/>
      <c r="B17" s="17" t="s">
        <v>7</v>
      </c>
      <c r="C17" s="13">
        <v>5118160</v>
      </c>
      <c r="D17" s="44">
        <v>118.25</v>
      </c>
      <c r="E17" s="14">
        <v>88.7</v>
      </c>
      <c r="F17" s="25">
        <v>0</v>
      </c>
      <c r="G17" s="18">
        <f t="shared" si="0"/>
        <v>0</v>
      </c>
    </row>
    <row r="18" spans="1:7" ht="78" customHeight="1" x14ac:dyDescent="0.25">
      <c r="A18" s="38"/>
      <c r="B18" s="15" t="s">
        <v>28</v>
      </c>
      <c r="C18" s="13" t="s">
        <v>5</v>
      </c>
      <c r="D18" s="44">
        <v>28</v>
      </c>
      <c r="E18" s="14">
        <v>21</v>
      </c>
      <c r="F18" s="25">
        <v>0</v>
      </c>
      <c r="G18" s="18">
        <f>E18*F18</f>
        <v>0</v>
      </c>
    </row>
    <row r="19" spans="1:7" ht="87" customHeight="1" x14ac:dyDescent="0.25">
      <c r="A19" s="38"/>
      <c r="B19" s="15" t="s">
        <v>27</v>
      </c>
      <c r="C19" s="13" t="s">
        <v>37</v>
      </c>
      <c r="D19" s="44">
        <v>378.9</v>
      </c>
      <c r="E19" s="14">
        <v>284.2</v>
      </c>
      <c r="F19" s="25">
        <v>0</v>
      </c>
      <c r="G19" s="18">
        <f t="shared" si="0"/>
        <v>0</v>
      </c>
    </row>
    <row r="20" spans="1:7" ht="75.75" customHeight="1" x14ac:dyDescent="0.25">
      <c r="A20" s="38"/>
      <c r="B20" s="15" t="s">
        <v>38</v>
      </c>
      <c r="C20" s="13">
        <v>20552</v>
      </c>
      <c r="D20" s="44">
        <v>259</v>
      </c>
      <c r="E20" s="14">
        <v>216.75</v>
      </c>
      <c r="F20" s="25">
        <v>0</v>
      </c>
      <c r="G20" s="18">
        <f t="shared" si="0"/>
        <v>0</v>
      </c>
    </row>
    <row r="21" spans="1:7" ht="33.75" customHeight="1" x14ac:dyDescent="0.25">
      <c r="A21" s="38"/>
      <c r="B21" s="15" t="s">
        <v>33</v>
      </c>
      <c r="C21" s="13"/>
      <c r="D21" s="44"/>
      <c r="E21" s="14"/>
      <c r="F21" s="25"/>
      <c r="G21" s="18"/>
    </row>
    <row r="22" spans="1:7" ht="33.75" customHeight="1" x14ac:dyDescent="0.25">
      <c r="A22" s="38"/>
      <c r="B22" s="15" t="s">
        <v>32</v>
      </c>
      <c r="C22" s="13"/>
      <c r="D22" s="44"/>
      <c r="E22" s="14"/>
      <c r="F22" s="25"/>
      <c r="G22" s="18"/>
    </row>
    <row r="23" spans="1:7" ht="33.75" customHeight="1" x14ac:dyDescent="0.25">
      <c r="A23" s="38"/>
      <c r="B23" s="15" t="s">
        <v>30</v>
      </c>
      <c r="C23" s="13"/>
      <c r="D23" s="44"/>
      <c r="E23" s="14"/>
      <c r="F23" s="25"/>
      <c r="G23" s="18"/>
    </row>
    <row r="24" spans="1:7" ht="33.75" customHeight="1" x14ac:dyDescent="0.25">
      <c r="A24" s="38"/>
      <c r="B24" s="15" t="s">
        <v>31</v>
      </c>
      <c r="C24" s="13"/>
      <c r="D24" s="44"/>
      <c r="E24" s="14"/>
      <c r="F24" s="25"/>
      <c r="G24" s="18"/>
    </row>
    <row r="26" spans="1:7" x14ac:dyDescent="0.25">
      <c r="G26" s="3">
        <f>SUM(G9:G25)</f>
        <v>0</v>
      </c>
    </row>
  </sheetData>
  <mergeCells count="3">
    <mergeCell ref="A16:A17"/>
    <mergeCell ref="A6:E6"/>
    <mergeCell ref="A2:G2"/>
  </mergeCells>
  <pageMargins left="0.70866141732283472" right="0.70866141732283472" top="0.74803149606299213" bottom="0.74803149606299213" header="0.31496062992125984" footer="0.31496062992125984"/>
  <pageSetup paperSize="9" scale="60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5"/>
  <sheetViews>
    <sheetView view="pageLayout" zoomScale="85" zoomScaleNormal="100" zoomScalePageLayoutView="85" workbookViewId="0">
      <selection activeCell="C17" sqref="C17"/>
    </sheetView>
  </sheetViews>
  <sheetFormatPr baseColWidth="10" defaultRowHeight="15" x14ac:dyDescent="0.25"/>
  <cols>
    <col min="1" max="1" width="5.85546875" customWidth="1"/>
    <col min="2" max="2" width="19.7109375" customWidth="1"/>
    <col min="3" max="3" width="11.7109375" style="6" bestFit="1" customWidth="1"/>
    <col min="4" max="4" width="25.140625" style="7" bestFit="1" customWidth="1"/>
    <col min="5" max="5" width="19.5703125" style="5" bestFit="1" customWidth="1"/>
  </cols>
  <sheetData>
    <row r="3" spans="1:5" ht="21" x14ac:dyDescent="0.35">
      <c r="A3" s="49" t="s">
        <v>17</v>
      </c>
      <c r="B3" s="49"/>
      <c r="C3" s="49"/>
      <c r="D3" s="49"/>
      <c r="E3" s="49"/>
    </row>
    <row r="4" spans="1:5" ht="21" x14ac:dyDescent="0.35">
      <c r="A4" s="33"/>
      <c r="B4" s="33"/>
      <c r="C4" s="33"/>
      <c r="D4" s="33"/>
      <c r="E4" s="33"/>
    </row>
    <row r="5" spans="1:5" ht="19.5" thickBot="1" x14ac:dyDescent="0.35">
      <c r="B5" s="21" t="s">
        <v>1</v>
      </c>
      <c r="C5" s="22" t="s">
        <v>2</v>
      </c>
      <c r="D5" s="21" t="s">
        <v>3</v>
      </c>
      <c r="E5" s="23" t="s">
        <v>4</v>
      </c>
    </row>
    <row r="6" spans="1:5" x14ac:dyDescent="0.25">
      <c r="B6" s="20">
        <f>HLOOKUP(B5,Bestellformular!C8:G20,2,FALSE)</f>
        <v>6111150</v>
      </c>
      <c r="C6" s="34">
        <f>HLOOKUP(C5,Bestellformular!E8:H20,2,FALSE)</f>
        <v>200.8</v>
      </c>
      <c r="D6" s="20">
        <f>HLOOKUP(D5,Bestellformular!F8:I20,2,FALSE)</f>
        <v>0</v>
      </c>
      <c r="E6" s="34">
        <f>HLOOKUP(E5,Bestellformular!G8:J20,2,FALSE)</f>
        <v>0</v>
      </c>
    </row>
    <row r="7" spans="1:5" x14ac:dyDescent="0.25">
      <c r="B7" s="20">
        <f>HLOOKUP(B6,Bestellformular!C9:G21,2,FALSE)</f>
        <v>6110120</v>
      </c>
      <c r="C7" s="34">
        <f>HLOOKUP(C6,Bestellformular!E9:H21,2,FALSE)</f>
        <v>183</v>
      </c>
      <c r="D7" s="20">
        <f>HLOOKUP(D6,Bestellformular!F9:I21,2,FALSE)</f>
        <v>0</v>
      </c>
      <c r="E7" s="34">
        <f>HLOOKUP(E6,Bestellformular!G9:J21,2,FALSE)</f>
        <v>0</v>
      </c>
    </row>
    <row r="8" spans="1:5" x14ac:dyDescent="0.25">
      <c r="B8" s="20">
        <f>HLOOKUP(B7,Bestellformular!C10:G22,2,FALSE)</f>
        <v>6110141</v>
      </c>
      <c r="C8" s="34">
        <f>HLOOKUP(C7,Bestellformular!E10:H22,2,FALSE)</f>
        <v>167.9</v>
      </c>
      <c r="D8" s="20">
        <f>HLOOKUP(D7,Bestellformular!F10:I22,2,FALSE)</f>
        <v>0</v>
      </c>
      <c r="E8" s="34">
        <f>HLOOKUP(E7,Bestellformular!G10:J22,2,FALSE)</f>
        <v>0</v>
      </c>
    </row>
    <row r="9" spans="1:5" x14ac:dyDescent="0.25">
      <c r="B9" s="20">
        <f>HLOOKUP(B8,Bestellformular!C11:G23,2,FALSE)</f>
        <v>6015100</v>
      </c>
      <c r="C9" s="34">
        <f>HLOOKUP(C8,Bestellformular!E11:H23,2,FALSE)</f>
        <v>238.45</v>
      </c>
      <c r="D9" s="20">
        <f>HLOOKUP(D8,Bestellformular!F11:I23,2,FALSE)</f>
        <v>0</v>
      </c>
      <c r="E9" s="34">
        <f>HLOOKUP(E8,Bestellformular!G11:J23,2,FALSE)</f>
        <v>0</v>
      </c>
    </row>
    <row r="10" spans="1:5" x14ac:dyDescent="0.25">
      <c r="B10" s="20">
        <f>HLOOKUP(B9,Bestellformular!C12:G24,2,FALSE)</f>
        <v>6110145</v>
      </c>
      <c r="C10" s="34">
        <f>HLOOKUP(C9,Bestellformular!E12:H24,2,FALSE)</f>
        <v>333.95</v>
      </c>
      <c r="D10" s="20">
        <f>HLOOKUP(D9,Bestellformular!F12:I24,2,FALSE)</f>
        <v>0</v>
      </c>
      <c r="E10" s="34">
        <f>HLOOKUP(E9,Bestellformular!G12:J24,2,FALSE)</f>
        <v>0</v>
      </c>
    </row>
    <row r="11" spans="1:5" x14ac:dyDescent="0.25">
      <c r="B11" s="20" t="str">
        <f>HLOOKUP(B10,Bestellformular!C13:G25,2,FALSE)</f>
        <v>HNG6</v>
      </c>
      <c r="C11" s="34">
        <f>HLOOKUP(C10,Bestellformular!E13:H25,2,FALSE)</f>
        <v>41.65</v>
      </c>
      <c r="D11" s="20">
        <f>HLOOKUP(D10,Bestellformular!F13:I25,2,FALSE)</f>
        <v>0</v>
      </c>
      <c r="E11" s="34">
        <f>HLOOKUP(E10,Bestellformular!G13:J25,2,FALSE)</f>
        <v>0</v>
      </c>
    </row>
    <row r="12" spans="1:5" x14ac:dyDescent="0.25">
      <c r="B12" s="20">
        <f>HLOOKUP(B11,Bestellformular!C14:G26,2,FALSE)</f>
        <v>5410110</v>
      </c>
      <c r="C12" s="34">
        <f>HLOOKUP(C11,Bestellformular!E14:H26,2,FALSE)</f>
        <v>116.25</v>
      </c>
      <c r="D12" s="20">
        <f>HLOOKUP(D11,Bestellformular!F15:I26,2,FALSE)</f>
        <v>0</v>
      </c>
      <c r="E12" s="34">
        <f>HLOOKUP(E11,Bestellformular!G15:J26,2,FALSE)</f>
        <v>0</v>
      </c>
    </row>
    <row r="13" spans="1:5" x14ac:dyDescent="0.25">
      <c r="B13" s="20">
        <f>HLOOKUP(B12,Bestellformular!C15:G27,2,FALSE)</f>
        <v>5118121</v>
      </c>
      <c r="C13" s="34">
        <f>HLOOKUP(C12,Bestellformular!E15:H27,2,FALSE)</f>
        <v>68.650000000000006</v>
      </c>
      <c r="D13" s="20">
        <f>HLOOKUP(D12,Bestellformular!F14:I27,2,FALSE)</f>
        <v>0</v>
      </c>
      <c r="E13" s="34">
        <f>HLOOKUP(E12,Bestellformular!G14:J27,2,FALSE)</f>
        <v>0</v>
      </c>
    </row>
    <row r="14" spans="1:5" x14ac:dyDescent="0.25">
      <c r="B14" s="20">
        <f>HLOOKUP(B13,Bestellformular!C16:G28,2,FALSE)</f>
        <v>5118160</v>
      </c>
      <c r="C14" s="34">
        <f>HLOOKUP(C13,Bestellformular!E16:H28,2,FALSE)</f>
        <v>88.7</v>
      </c>
      <c r="D14" s="20">
        <f>HLOOKUP(D13,Bestellformular!F16:I28,2,FALSE)</f>
        <v>0</v>
      </c>
      <c r="E14" s="34">
        <f>HLOOKUP(E13,Bestellformular!G16:J28,2,FALSE)</f>
        <v>0</v>
      </c>
    </row>
    <row r="15" spans="1:5" x14ac:dyDescent="0.25">
      <c r="B15" s="20" t="str">
        <f>HLOOKUP(B14,Bestellformular!C17:G29,2,FALSE)</f>
        <v>ISO001</v>
      </c>
      <c r="C15" s="34">
        <f>HLOOKUP(C14,Bestellformular!E17:H29,2,FALSE)</f>
        <v>21</v>
      </c>
      <c r="D15" s="20">
        <f>HLOOKUP(D14,Bestellformular!F17:I29,2,FALSE)</f>
        <v>0</v>
      </c>
      <c r="E15" s="34">
        <f>HLOOKUP(E14,Bestellformular!G17:J29,2,FALSE)</f>
        <v>0</v>
      </c>
    </row>
    <row r="16" spans="1:5" x14ac:dyDescent="0.25">
      <c r="B16" s="20" t="str">
        <f>HLOOKUP(B15,Bestellformular!C18:G30,2,FALSE)</f>
        <v>1850AR40D2</v>
      </c>
      <c r="C16" s="34">
        <f>HLOOKUP(C15,Bestellformular!E18:H30,2,FALSE)</f>
        <v>284.2</v>
      </c>
      <c r="D16" s="20">
        <f>HLOOKUP(D15,Bestellformular!F18:I30,2,FALSE)</f>
        <v>0</v>
      </c>
      <c r="E16" s="34">
        <f>HLOOKUP(E15,Bestellformular!G18:J30,2,FALSE)</f>
        <v>0</v>
      </c>
    </row>
    <row r="17" spans="2:5" x14ac:dyDescent="0.25">
      <c r="B17" s="20">
        <f>HLOOKUP(B16,Bestellformular!C19:G31,2,FALSE)</f>
        <v>20552</v>
      </c>
      <c r="C17" s="34">
        <f>HLOOKUP(C16,Bestellformular!E19:H31,2,FALSE)</f>
        <v>216.75</v>
      </c>
      <c r="D17" s="20">
        <f>HLOOKUP(D16,Bestellformular!F19:I31,2,FALSE)</f>
        <v>0</v>
      </c>
      <c r="E17" s="34">
        <f>HLOOKUP(E16,Bestellformular!G19:J31,2,FALSE)</f>
        <v>0</v>
      </c>
    </row>
    <row r="18" spans="2:5" x14ac:dyDescent="0.25">
      <c r="B18" s="27"/>
      <c r="C18" s="28"/>
      <c r="D18" s="27"/>
      <c r="E18" s="29"/>
    </row>
    <row r="19" spans="2:5" x14ac:dyDescent="0.25">
      <c r="B19" s="27"/>
      <c r="C19" s="28"/>
      <c r="D19" s="27"/>
      <c r="E19" s="29"/>
    </row>
    <row r="20" spans="2:5" x14ac:dyDescent="0.25">
      <c r="B20" s="27"/>
      <c r="C20" s="28"/>
      <c r="D20" s="27"/>
      <c r="E20" s="29"/>
    </row>
    <row r="21" spans="2:5" x14ac:dyDescent="0.25">
      <c r="B21" s="27"/>
      <c r="C21" s="28"/>
      <c r="D21" s="27"/>
      <c r="E21" s="29"/>
    </row>
    <row r="22" spans="2:5" x14ac:dyDescent="0.25">
      <c r="B22" s="27"/>
      <c r="C22" s="28"/>
      <c r="D22" s="27"/>
      <c r="E22" s="29"/>
    </row>
    <row r="23" spans="2:5" x14ac:dyDescent="0.25">
      <c r="B23" s="27"/>
      <c r="C23" s="28"/>
      <c r="D23" s="27"/>
      <c r="E23" s="29"/>
    </row>
    <row r="24" spans="2:5" x14ac:dyDescent="0.25">
      <c r="B24" s="27"/>
      <c r="C24" s="28"/>
      <c r="D24" s="7" t="s">
        <v>10</v>
      </c>
      <c r="E24" s="5">
        <f>SUM(E6:E23)</f>
        <v>0</v>
      </c>
    </row>
    <row r="25" spans="2:5" x14ac:dyDescent="0.25">
      <c r="B25" s="27"/>
      <c r="C25" s="28"/>
      <c r="D25" s="7" t="s">
        <v>11</v>
      </c>
      <c r="E25" s="5">
        <f>E24*8/100</f>
        <v>0</v>
      </c>
    </row>
    <row r="26" spans="2:5" x14ac:dyDescent="0.25">
      <c r="B26" s="27"/>
      <c r="C26" s="28"/>
      <c r="D26" s="9" t="s">
        <v>9</v>
      </c>
      <c r="E26" s="8">
        <f>SUM(E24:E25)</f>
        <v>0</v>
      </c>
    </row>
    <row r="27" spans="2:5" x14ac:dyDescent="0.25">
      <c r="B27" s="27"/>
      <c r="C27" s="28"/>
      <c r="D27" s="27"/>
      <c r="E27" s="29"/>
    </row>
    <row r="28" spans="2:5" x14ac:dyDescent="0.25">
      <c r="B28" s="27"/>
      <c r="C28" s="28"/>
      <c r="D28" s="27"/>
      <c r="E28" s="29"/>
    </row>
    <row r="29" spans="2:5" x14ac:dyDescent="0.25">
      <c r="B29" s="27"/>
      <c r="C29" s="28"/>
      <c r="D29" s="27"/>
      <c r="E29" s="29"/>
    </row>
    <row r="30" spans="2:5" x14ac:dyDescent="0.25">
      <c r="B30" s="4"/>
    </row>
    <row r="31" spans="2:5" ht="18.75" x14ac:dyDescent="0.3">
      <c r="B31" s="4"/>
      <c r="D31" s="26" t="s">
        <v>15</v>
      </c>
      <c r="E31" s="32" t="s">
        <v>14</v>
      </c>
    </row>
    <row r="32" spans="2:5" x14ac:dyDescent="0.25">
      <c r="B32" s="19"/>
    </row>
    <row r="33" spans="1:5" x14ac:dyDescent="0.25">
      <c r="B33" s="19"/>
    </row>
    <row r="34" spans="1:5" x14ac:dyDescent="0.25">
      <c r="B34" s="19"/>
    </row>
    <row r="35" spans="1:5" x14ac:dyDescent="0.25">
      <c r="B35" s="4"/>
    </row>
    <row r="36" spans="1:5" x14ac:dyDescent="0.25">
      <c r="B36" s="4"/>
      <c r="D36" s="30"/>
      <c r="E36" s="31"/>
    </row>
    <row r="38" spans="1:5" ht="18.75" x14ac:dyDescent="0.3">
      <c r="A38" s="10" t="s">
        <v>12</v>
      </c>
    </row>
    <row r="39" spans="1:5" ht="18.75" x14ac:dyDescent="0.3">
      <c r="A39" s="10"/>
    </row>
    <row r="40" spans="1:5" ht="18.75" x14ac:dyDescent="0.3">
      <c r="A40" s="10"/>
    </row>
    <row r="41" spans="1:5" ht="18.75" x14ac:dyDescent="0.3">
      <c r="A41" s="10"/>
    </row>
    <row r="42" spans="1:5" ht="15" customHeight="1" x14ac:dyDescent="0.25">
      <c r="A42" s="50" t="s">
        <v>16</v>
      </c>
      <c r="B42" s="50"/>
      <c r="C42" s="50"/>
      <c r="D42" s="50"/>
      <c r="E42" s="50"/>
    </row>
    <row r="43" spans="1:5" x14ac:dyDescent="0.25">
      <c r="A43" s="50"/>
      <c r="B43" s="50"/>
      <c r="C43" s="50"/>
      <c r="D43" s="50"/>
      <c r="E43" s="50"/>
    </row>
    <row r="44" spans="1:5" x14ac:dyDescent="0.25">
      <c r="A44" s="50"/>
      <c r="B44" s="50"/>
      <c r="C44" s="50"/>
      <c r="D44" s="50"/>
      <c r="E44" s="50"/>
    </row>
    <row r="45" spans="1:5" x14ac:dyDescent="0.25">
      <c r="A45" s="50"/>
      <c r="B45" s="50"/>
      <c r="C45" s="50"/>
      <c r="D45" s="50"/>
      <c r="E45" s="50"/>
    </row>
  </sheetData>
  <mergeCells count="2">
    <mergeCell ref="A3:E3"/>
    <mergeCell ref="A42:E45"/>
  </mergeCells>
  <pageMargins left="0.7" right="0.7" top="0.75" bottom="0.75" header="0.3" footer="0.3"/>
  <pageSetup paperSize="9" orientation="portrait" r:id="rId1"/>
  <headerFooter>
    <oddHeader>&amp;R&amp;G</oddHeader>
    <oddFooter>&amp;LMOBIKA
Chemin du Croset 9B
1024 Ecublens&amp;CT 021 784 55 22
F 021 784 55 02&amp;Rmobika@mobika.ch
www.mobika.ch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Bestellformular</vt:lpstr>
      <vt:lpstr>Zusammenfassung</vt:lpstr>
      <vt:lpstr>Feuil3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 Ilieva</dc:creator>
  <cp:lastModifiedBy>Sandra Schmid</cp:lastModifiedBy>
  <cp:lastPrinted>2020-07-06T09:51:58Z</cp:lastPrinted>
  <dcterms:created xsi:type="dcterms:W3CDTF">2014-06-16T06:02:42Z</dcterms:created>
  <dcterms:modified xsi:type="dcterms:W3CDTF">2020-07-06T09:52:55Z</dcterms:modified>
</cp:coreProperties>
</file>