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Comptabilité et finance\Promerka 2024\TVA 2024\"/>
    </mc:Choice>
  </mc:AlternateContent>
  <xr:revisionPtr revIDLastSave="0" documentId="13_ncr:1_{4DDBE8E5-6117-4F52-8341-972B8FDDE49F}" xr6:coauthVersionLast="47" xr6:coauthVersionMax="47" xr10:uidLastSave="{00000000-0000-0000-0000-000000000000}"/>
  <bookViews>
    <workbookView xWindow="1320" yWindow="1035" windowWidth="26940" windowHeight="14280" xr2:uid="{EB970106-9F8A-4262-A123-20446965EFAD}"/>
  </bookViews>
  <sheets>
    <sheet name="TVA difference 1T2024" sheetId="3" r:id="rId1"/>
    <sheet name="TVA difference 2T2024" sheetId="1" r:id="rId2"/>
    <sheet name="Diff TVA 202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G6" i="1" l="1"/>
  <c r="E7" i="1"/>
  <c r="G12" i="1"/>
  <c r="G11" i="1"/>
  <c r="E12" i="1"/>
  <c r="E26" i="3"/>
  <c r="C26" i="3"/>
  <c r="D26" i="3" s="1"/>
  <c r="B14" i="3"/>
  <c r="E8" i="3"/>
  <c r="G6" i="3"/>
  <c r="B20" i="1" l="1"/>
  <c r="E13" i="1"/>
  <c r="B21" i="1"/>
  <c r="E8" i="1"/>
  <c r="G7" i="1"/>
  <c r="C33" i="1"/>
  <c r="E33" i="1"/>
  <c r="E13" i="2"/>
  <c r="E11" i="2"/>
  <c r="G10" i="2"/>
  <c r="E10" i="2"/>
  <c r="G9" i="2"/>
  <c r="E7" i="2"/>
  <c r="G6" i="2"/>
  <c r="G5" i="2"/>
  <c r="D33" i="1" l="1"/>
</calcChain>
</file>

<file path=xl/sharedStrings.xml><?xml version="1.0" encoding="utf-8"?>
<sst xmlns="http://schemas.openxmlformats.org/spreadsheetml/2006/main" count="68" uniqueCount="29">
  <si>
    <t>ADV Construction</t>
  </si>
  <si>
    <t>Camandona</t>
  </si>
  <si>
    <t>Brut</t>
  </si>
  <si>
    <t>Taux TVA</t>
  </si>
  <si>
    <t>TVA</t>
  </si>
  <si>
    <t>NET</t>
  </si>
  <si>
    <t>Date</t>
  </si>
  <si>
    <t>Affaire</t>
  </si>
  <si>
    <t>Promerka SA</t>
  </si>
  <si>
    <t xml:space="preserve">Décompte TVA </t>
  </si>
  <si>
    <t xml:space="preserve">Losinger </t>
  </si>
  <si>
    <t>Difference</t>
  </si>
  <si>
    <t>1050/2018</t>
  </si>
  <si>
    <t>2018/1050</t>
  </si>
  <si>
    <t>écritures</t>
  </si>
  <si>
    <t>montant</t>
  </si>
  <si>
    <t>TVA à payer</t>
  </si>
  <si>
    <t>TVA 1T2024</t>
  </si>
  <si>
    <t>TVA due
2018</t>
  </si>
  <si>
    <t>Correction</t>
  </si>
  <si>
    <t>20.18.1</t>
  </si>
  <si>
    <t>Comptes</t>
  </si>
  <si>
    <t>Montant
TVA</t>
  </si>
  <si>
    <t>correction
240072</t>
  </si>
  <si>
    <t>Total</t>
  </si>
  <si>
    <t>TVA 2T2024</t>
  </si>
  <si>
    <t>correction</t>
  </si>
  <si>
    <t>GeneralMedia</t>
  </si>
  <si>
    <t>Consortium Lac de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</si>
</sst>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2" fillId="0" borderId="0" xfId="0" applyNumberFormat="1" applyFont="1"/>
    <xf numFmtId="10" fontId="0" fillId="0" borderId="0" xfId="0" applyNumberFormat="1" applyAlignment="1">
      <alignment horizontal="center"/>
    </xf>
    <xf numFmtId="14" fontId="0" fillId="0" borderId="0" xfId="0" applyNumberFormat="1"/>
    <xf numFmtId="0" fontId="2" fillId="0" borderId="0" xfId="0" applyFont="1" applyAlignment="1">
      <alignment horizontal="right"/>
    </xf>
    <xf numFmtId="14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9</xdr:row>
      <xdr:rowOff>209550</xdr:rowOff>
    </xdr:from>
    <xdr:to>
      <xdr:col>13</xdr:col>
      <xdr:colOff>589859</xdr:colOff>
      <xdr:row>14</xdr:row>
      <xdr:rowOff>133217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5A7C58B-A241-4630-B095-6D4699A73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1924050"/>
          <a:ext cx="5523809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12</xdr:row>
      <xdr:rowOff>180975</xdr:rowOff>
    </xdr:from>
    <xdr:to>
      <xdr:col>17</xdr:col>
      <xdr:colOff>275450</xdr:colOff>
      <xdr:row>17</xdr:row>
      <xdr:rowOff>190356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458EFB-56E3-4621-A043-3546ED8E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2466975"/>
          <a:ext cx="6200000" cy="1152381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19</xdr:row>
      <xdr:rowOff>85725</xdr:rowOff>
    </xdr:from>
    <xdr:to>
      <xdr:col>15</xdr:col>
      <xdr:colOff>180294</xdr:colOff>
      <xdr:row>24</xdr:row>
      <xdr:rowOff>76058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3613167-34BC-42C6-AF15-2A7693982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1725" y="3895725"/>
          <a:ext cx="5447619" cy="1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3</xdr:row>
      <xdr:rowOff>180975</xdr:rowOff>
    </xdr:from>
    <xdr:to>
      <xdr:col>17</xdr:col>
      <xdr:colOff>570809</xdr:colOff>
      <xdr:row>9</xdr:row>
      <xdr:rowOff>104642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4DE595E-9846-4433-9DBB-4E092FDD7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0050" y="752475"/>
          <a:ext cx="5523809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1A63-609F-4B07-BFB1-FF2FB7BC1E5F}">
  <dimension ref="A1:J27"/>
  <sheetViews>
    <sheetView tabSelected="1" workbookViewId="0">
      <selection activeCell="D14" sqref="D14"/>
    </sheetView>
  </sheetViews>
  <sheetFormatPr baseColWidth="10" defaultRowHeight="15" x14ac:dyDescent="0.25"/>
  <cols>
    <col min="1" max="1" width="17.85546875" customWidth="1"/>
    <col min="6" max="6" width="11.42578125" style="1"/>
    <col min="8" max="8" width="5.28515625" customWidth="1"/>
    <col min="9" max="9" width="11.42578125" style="9"/>
  </cols>
  <sheetData>
    <row r="1" spans="1:10" x14ac:dyDescent="0.25">
      <c r="A1" t="s">
        <v>8</v>
      </c>
    </row>
    <row r="2" spans="1:10" x14ac:dyDescent="0.25">
      <c r="A2" t="s">
        <v>9</v>
      </c>
    </row>
    <row r="3" spans="1:10" x14ac:dyDescent="0.25">
      <c r="A3" s="14" t="s">
        <v>17</v>
      </c>
    </row>
    <row r="5" spans="1:10" x14ac:dyDescent="0.25">
      <c r="B5" s="7" t="s">
        <v>7</v>
      </c>
      <c r="C5" s="7" t="s">
        <v>6</v>
      </c>
      <c r="D5" s="7" t="s">
        <v>5</v>
      </c>
      <c r="E5" s="7" t="s">
        <v>4</v>
      </c>
      <c r="F5" s="7" t="s">
        <v>3</v>
      </c>
      <c r="G5" s="7" t="s">
        <v>2</v>
      </c>
      <c r="H5" s="7"/>
      <c r="I5" s="7" t="s">
        <v>14</v>
      </c>
      <c r="J5" s="7" t="s">
        <v>15</v>
      </c>
    </row>
    <row r="6" spans="1:10" x14ac:dyDescent="0.25">
      <c r="A6" t="s">
        <v>10</v>
      </c>
      <c r="B6">
        <v>240072</v>
      </c>
      <c r="C6" s="6">
        <v>45320</v>
      </c>
      <c r="D6" s="2">
        <v>155</v>
      </c>
      <c r="E6" s="2">
        <v>11.95</v>
      </c>
      <c r="F6" s="1">
        <v>7.7</v>
      </c>
      <c r="G6">
        <f>166.95</f>
        <v>166.95</v>
      </c>
      <c r="I6" s="9" t="s">
        <v>13</v>
      </c>
      <c r="J6">
        <v>11.95</v>
      </c>
    </row>
    <row r="7" spans="1:10" s="7" customFormat="1" x14ac:dyDescent="0.25">
      <c r="D7" s="2">
        <v>155</v>
      </c>
      <c r="E7" s="2">
        <v>12.55</v>
      </c>
      <c r="F7" s="1">
        <v>8.1</v>
      </c>
      <c r="G7" s="13"/>
      <c r="H7" s="13"/>
      <c r="I7" s="9" t="s">
        <v>12</v>
      </c>
      <c r="J7" s="7">
        <v>12.55</v>
      </c>
    </row>
    <row r="8" spans="1:10" x14ac:dyDescent="0.25">
      <c r="B8" s="10" t="s">
        <v>11</v>
      </c>
      <c r="C8" s="11"/>
      <c r="D8" s="11"/>
      <c r="E8" s="12">
        <f>E7-E6</f>
        <v>0.60000000000000142</v>
      </c>
    </row>
    <row r="10" spans="1:10" ht="30" x14ac:dyDescent="0.25">
      <c r="A10" s="14" t="s">
        <v>19</v>
      </c>
      <c r="B10" s="15" t="s">
        <v>18</v>
      </c>
      <c r="C10" s="7"/>
    </row>
    <row r="11" spans="1:10" x14ac:dyDescent="0.25">
      <c r="B11">
        <v>42115.22</v>
      </c>
      <c r="C11" s="2"/>
    </row>
    <row r="12" spans="1:10" x14ac:dyDescent="0.25">
      <c r="B12">
        <v>-11.95</v>
      </c>
      <c r="E12" s="2"/>
    </row>
    <row r="13" spans="1:10" x14ac:dyDescent="0.25">
      <c r="B13">
        <v>12.55</v>
      </c>
    </row>
    <row r="14" spans="1:10" x14ac:dyDescent="0.25">
      <c r="A14" s="14" t="s">
        <v>16</v>
      </c>
      <c r="B14" s="14">
        <f>SUM(B11:B13)</f>
        <v>42115.820000000007</v>
      </c>
      <c r="C14" s="4"/>
      <c r="D14" s="2"/>
      <c r="E14" s="2"/>
    </row>
    <row r="17" spans="1:9" ht="30" x14ac:dyDescent="0.25">
      <c r="A17" s="14"/>
      <c r="B17" s="7" t="s">
        <v>21</v>
      </c>
      <c r="C17" s="15" t="s">
        <v>22</v>
      </c>
      <c r="D17" s="15" t="s">
        <v>23</v>
      </c>
      <c r="E17" s="15" t="s">
        <v>22</v>
      </c>
    </row>
    <row r="18" spans="1:9" x14ac:dyDescent="0.25">
      <c r="B18" s="9">
        <v>2018</v>
      </c>
      <c r="C18" s="2">
        <v>42115.22</v>
      </c>
      <c r="D18" s="2">
        <v>0.6</v>
      </c>
      <c r="E18">
        <v>42115.82</v>
      </c>
    </row>
    <row r="19" spans="1:9" x14ac:dyDescent="0.25">
      <c r="B19" s="9" t="s">
        <v>20</v>
      </c>
      <c r="C19">
        <v>-213.85</v>
      </c>
      <c r="D19" s="2"/>
      <c r="E19">
        <v>-213.85</v>
      </c>
    </row>
    <row r="20" spans="1:9" x14ac:dyDescent="0.25">
      <c r="B20" s="9">
        <v>2019</v>
      </c>
      <c r="C20">
        <v>6.15</v>
      </c>
      <c r="E20">
        <v>6.15</v>
      </c>
    </row>
    <row r="22" spans="1:9" x14ac:dyDescent="0.25">
      <c r="B22">
        <v>1061</v>
      </c>
      <c r="C22">
        <v>3383.02</v>
      </c>
      <c r="E22">
        <v>3383.02</v>
      </c>
    </row>
    <row r="23" spans="1:9" x14ac:dyDescent="0.25">
      <c r="B23">
        <v>1062</v>
      </c>
      <c r="C23">
        <v>8182.65</v>
      </c>
      <c r="E23">
        <v>8182.65</v>
      </c>
    </row>
    <row r="24" spans="1:9" x14ac:dyDescent="0.25">
      <c r="B24">
        <v>1063</v>
      </c>
      <c r="C24">
        <v>13633.35</v>
      </c>
      <c r="E24">
        <v>13633.35</v>
      </c>
    </row>
    <row r="26" spans="1:9" s="14" customFormat="1" x14ac:dyDescent="0.25">
      <c r="B26" s="14" t="s">
        <v>24</v>
      </c>
      <c r="C26" s="4">
        <f>SUM(C18:C20)-SUM(C22:C24)</f>
        <v>16708.500000000004</v>
      </c>
      <c r="D26" s="4">
        <f>E26-C26</f>
        <v>0.59999999999854481</v>
      </c>
      <c r="E26" s="4">
        <f>SUM(E18:E20)-SUM(E22:E24)</f>
        <v>16709.100000000002</v>
      </c>
      <c r="F26" s="16"/>
      <c r="I26" s="7"/>
    </row>
    <row r="27" spans="1:9" x14ac:dyDescent="0.25">
      <c r="F2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7267-86E8-402F-B5C5-8D1FD7F3C544}">
  <dimension ref="A1:J34"/>
  <sheetViews>
    <sheetView workbookViewId="0">
      <selection activeCell="E16" sqref="E16"/>
    </sheetView>
  </sheetViews>
  <sheetFormatPr baseColWidth="10" defaultRowHeight="15" x14ac:dyDescent="0.25"/>
  <cols>
    <col min="1" max="1" width="17.85546875" customWidth="1"/>
    <col min="6" max="6" width="11.42578125" style="1"/>
    <col min="8" max="8" width="5.28515625" customWidth="1"/>
    <col min="9" max="9" width="11.42578125" style="9"/>
  </cols>
  <sheetData>
    <row r="1" spans="1:10" x14ac:dyDescent="0.25">
      <c r="A1" t="s">
        <v>8</v>
      </c>
    </row>
    <row r="2" spans="1:10" x14ac:dyDescent="0.25">
      <c r="A2" t="s">
        <v>9</v>
      </c>
    </row>
    <row r="3" spans="1:10" x14ac:dyDescent="0.25">
      <c r="A3" s="14" t="s">
        <v>25</v>
      </c>
    </row>
    <row r="4" spans="1:10" x14ac:dyDescent="0.25">
      <c r="A4" s="14"/>
    </row>
    <row r="5" spans="1:10" x14ac:dyDescent="0.25">
      <c r="B5" s="7" t="s">
        <v>7</v>
      </c>
      <c r="C5" s="7" t="s">
        <v>6</v>
      </c>
      <c r="D5" s="7" t="s">
        <v>5</v>
      </c>
      <c r="E5" s="7" t="s">
        <v>4</v>
      </c>
      <c r="F5" s="7" t="s">
        <v>3</v>
      </c>
      <c r="G5" s="7" t="s">
        <v>2</v>
      </c>
      <c r="H5" s="7"/>
      <c r="I5" s="7" t="s">
        <v>14</v>
      </c>
    </row>
    <row r="6" spans="1:10" x14ac:dyDescent="0.25">
      <c r="A6" t="s">
        <v>28</v>
      </c>
      <c r="B6">
        <v>240300</v>
      </c>
      <c r="C6" s="6">
        <v>45397</v>
      </c>
      <c r="D6" s="2">
        <v>59</v>
      </c>
      <c r="E6" s="2">
        <v>4.55</v>
      </c>
      <c r="F6" s="1">
        <v>7.7</v>
      </c>
      <c r="G6" s="2">
        <f>D6+E6</f>
        <v>63.55</v>
      </c>
      <c r="I6" s="9" t="s">
        <v>13</v>
      </c>
    </row>
    <row r="7" spans="1:10" x14ac:dyDescent="0.25">
      <c r="A7" s="7"/>
      <c r="B7" s="7"/>
      <c r="C7" s="7"/>
      <c r="D7" s="2">
        <v>59</v>
      </c>
      <c r="E7" s="2">
        <f>D7*0.081</f>
        <v>4.7789999999999999</v>
      </c>
      <c r="F7" s="1">
        <v>8.1</v>
      </c>
      <c r="G7" s="2">
        <f>D7+E7</f>
        <v>63.778999999999996</v>
      </c>
      <c r="H7" s="13"/>
      <c r="I7" s="9" t="s">
        <v>12</v>
      </c>
    </row>
    <row r="8" spans="1:10" x14ac:dyDescent="0.25">
      <c r="B8" s="10" t="s">
        <v>11</v>
      </c>
      <c r="C8" s="11"/>
      <c r="D8" s="11"/>
      <c r="E8" s="12">
        <f>E7-E6</f>
        <v>0.22900000000000009</v>
      </c>
    </row>
    <row r="9" spans="1:10" x14ac:dyDescent="0.25">
      <c r="B9" s="10"/>
      <c r="C9" s="11"/>
      <c r="D9" s="11"/>
      <c r="E9" s="12"/>
    </row>
    <row r="10" spans="1:10" x14ac:dyDescent="0.25">
      <c r="B10" s="7" t="s">
        <v>7</v>
      </c>
      <c r="C10" s="7" t="s">
        <v>6</v>
      </c>
      <c r="D10" s="7" t="s">
        <v>5</v>
      </c>
      <c r="E10" s="7" t="s">
        <v>4</v>
      </c>
      <c r="F10" s="7" t="s">
        <v>3</v>
      </c>
      <c r="G10" s="7" t="s">
        <v>2</v>
      </c>
      <c r="H10" s="7"/>
      <c r="I10" s="7" t="s">
        <v>14</v>
      </c>
      <c r="J10" s="7"/>
    </row>
    <row r="11" spans="1:10" x14ac:dyDescent="0.25">
      <c r="A11" t="s">
        <v>27</v>
      </c>
      <c r="B11">
        <v>240279</v>
      </c>
      <c r="C11" s="6">
        <v>45429</v>
      </c>
      <c r="D11" s="2">
        <v>829</v>
      </c>
      <c r="E11" s="2">
        <v>63.85</v>
      </c>
      <c r="F11" s="1">
        <v>7.7</v>
      </c>
      <c r="G11" s="2">
        <f>D11+E11</f>
        <v>892.85</v>
      </c>
      <c r="I11" s="9" t="s">
        <v>13</v>
      </c>
    </row>
    <row r="12" spans="1:10" s="7" customFormat="1" x14ac:dyDescent="0.25">
      <c r="D12" s="2">
        <v>829</v>
      </c>
      <c r="E12" s="2">
        <f>D12*0.081</f>
        <v>67.149000000000001</v>
      </c>
      <c r="F12" s="1">
        <v>8.1</v>
      </c>
      <c r="G12" s="2">
        <f>D12+E12</f>
        <v>896.149</v>
      </c>
      <c r="H12" s="13"/>
      <c r="I12" s="9" t="s">
        <v>12</v>
      </c>
    </row>
    <row r="13" spans="1:10" x14ac:dyDescent="0.25">
      <c r="B13" s="10" t="s">
        <v>11</v>
      </c>
      <c r="C13" s="11"/>
      <c r="D13" s="11"/>
      <c r="E13" s="12">
        <f>E12-E11</f>
        <v>3.2989999999999995</v>
      </c>
    </row>
    <row r="14" spans="1:10" x14ac:dyDescent="0.25">
      <c r="B14" s="10"/>
      <c r="C14" s="11"/>
      <c r="D14" s="11"/>
      <c r="E14" s="12"/>
    </row>
    <row r="15" spans="1:10" x14ac:dyDescent="0.25">
      <c r="B15" s="10"/>
      <c r="C15" s="11"/>
      <c r="D15" s="11"/>
      <c r="E15" s="12"/>
    </row>
    <row r="17" spans="1:5" ht="30" x14ac:dyDescent="0.25">
      <c r="A17" s="14" t="s">
        <v>19</v>
      </c>
      <c r="B17" s="15" t="s">
        <v>18</v>
      </c>
      <c r="C17" s="7"/>
    </row>
    <row r="18" spans="1:5" x14ac:dyDescent="0.25">
      <c r="C18" s="2"/>
    </row>
    <row r="19" spans="1:5" x14ac:dyDescent="0.25">
      <c r="B19" s="2">
        <f>-(E6+E11)</f>
        <v>-68.400000000000006</v>
      </c>
      <c r="E19" s="2"/>
    </row>
    <row r="20" spans="1:5" x14ac:dyDescent="0.25">
      <c r="B20" s="2">
        <f>+E12+E7</f>
        <v>71.927999999999997</v>
      </c>
    </row>
    <row r="21" spans="1:5" x14ac:dyDescent="0.25">
      <c r="A21" s="14" t="s">
        <v>16</v>
      </c>
      <c r="B21" s="4">
        <f>SUM(B18:B20)</f>
        <v>3.5279999999999916</v>
      </c>
      <c r="C21" s="4"/>
      <c r="D21" s="2"/>
      <c r="E21" s="2"/>
    </row>
    <row r="24" spans="1:5" ht="30" x14ac:dyDescent="0.25">
      <c r="A24" s="14"/>
      <c r="B24" s="7" t="s">
        <v>21</v>
      </c>
      <c r="C24" s="15" t="s">
        <v>22</v>
      </c>
      <c r="D24" s="15" t="s">
        <v>26</v>
      </c>
      <c r="E24" s="15" t="s">
        <v>22</v>
      </c>
    </row>
    <row r="25" spans="1:5" x14ac:dyDescent="0.25">
      <c r="B25" s="9">
        <v>2018</v>
      </c>
      <c r="C25" s="2"/>
      <c r="D25" s="2"/>
    </row>
    <row r="26" spans="1:5" x14ac:dyDescent="0.25">
      <c r="B26" s="9" t="s">
        <v>20</v>
      </c>
      <c r="D26" s="2"/>
    </row>
    <row r="27" spans="1:5" x14ac:dyDescent="0.25">
      <c r="B27" s="9">
        <v>2019</v>
      </c>
    </row>
    <row r="29" spans="1:5" x14ac:dyDescent="0.25">
      <c r="B29">
        <v>1061</v>
      </c>
    </row>
    <row r="30" spans="1:5" x14ac:dyDescent="0.25">
      <c r="B30">
        <v>1062</v>
      </c>
    </row>
    <row r="31" spans="1:5" x14ac:dyDescent="0.25">
      <c r="B31">
        <v>1063</v>
      </c>
    </row>
    <row r="33" spans="2:9" s="14" customFormat="1" x14ac:dyDescent="0.25">
      <c r="B33" s="14" t="s">
        <v>24</v>
      </c>
      <c r="C33" s="4">
        <f>SUM(C25:C27)-SUM(C29:C31)</f>
        <v>0</v>
      </c>
      <c r="D33" s="4">
        <f>E33-C33</f>
        <v>0</v>
      </c>
      <c r="E33" s="4">
        <f>SUM(E25:E27)-SUM(E29:E31)</f>
        <v>0</v>
      </c>
      <c r="F33" s="16"/>
      <c r="I33" s="7"/>
    </row>
    <row r="34" spans="2:9" x14ac:dyDescent="0.25">
      <c r="F3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B423-5F69-4B51-B760-142438FA9A6A}">
  <dimension ref="A4:G13"/>
  <sheetViews>
    <sheetView workbookViewId="0">
      <selection activeCell="F30" sqref="F30"/>
    </sheetView>
  </sheetViews>
  <sheetFormatPr baseColWidth="10" defaultRowHeight="15" x14ac:dyDescent="0.25"/>
  <sheetData>
    <row r="4" spans="1:7" x14ac:dyDescent="0.25">
      <c r="A4" s="7"/>
      <c r="B4" s="7" t="s">
        <v>7</v>
      </c>
      <c r="C4" s="7" t="s">
        <v>6</v>
      </c>
      <c r="D4" s="7" t="s">
        <v>5</v>
      </c>
      <c r="E4" s="7" t="s">
        <v>4</v>
      </c>
      <c r="F4" s="7" t="s">
        <v>3</v>
      </c>
      <c r="G4" s="7" t="s">
        <v>2</v>
      </c>
    </row>
    <row r="5" spans="1:7" x14ac:dyDescent="0.25">
      <c r="A5" t="s">
        <v>1</v>
      </c>
      <c r="B5">
        <v>230835</v>
      </c>
      <c r="C5" s="8">
        <v>45282</v>
      </c>
      <c r="D5" s="2">
        <v>8792.25</v>
      </c>
      <c r="E5" s="2">
        <v>677</v>
      </c>
      <c r="F5" s="5">
        <v>7.6999999999999999E-2</v>
      </c>
      <c r="G5" s="2">
        <f>D5+E5</f>
        <v>9469.25</v>
      </c>
    </row>
    <row r="6" spans="1:7" x14ac:dyDescent="0.25">
      <c r="A6" t="s">
        <v>1</v>
      </c>
      <c r="B6">
        <v>230828</v>
      </c>
      <c r="C6" s="6">
        <v>45345</v>
      </c>
      <c r="D6" s="2">
        <v>-8792.25</v>
      </c>
      <c r="E6" s="2">
        <v>-712.1</v>
      </c>
      <c r="F6" s="5">
        <v>8.1000000000000003E-2</v>
      </c>
      <c r="G6" s="2">
        <f>D6+E6</f>
        <v>-9504.35</v>
      </c>
    </row>
    <row r="7" spans="1:7" x14ac:dyDescent="0.25">
      <c r="D7" s="2"/>
      <c r="E7" s="4">
        <f>E6+E5</f>
        <v>-35.100000000000023</v>
      </c>
      <c r="F7" s="3"/>
    </row>
    <row r="8" spans="1:7" x14ac:dyDescent="0.25">
      <c r="D8" s="2"/>
      <c r="F8" s="3"/>
    </row>
    <row r="9" spans="1:7" x14ac:dyDescent="0.25">
      <c r="A9" t="s">
        <v>0</v>
      </c>
      <c r="B9">
        <v>230816</v>
      </c>
      <c r="C9" s="8">
        <v>45272</v>
      </c>
      <c r="D9" s="2">
        <v>15695</v>
      </c>
      <c r="E9" s="2">
        <v>1208.5</v>
      </c>
      <c r="F9" s="5">
        <v>7.6999999999999999E-2</v>
      </c>
      <c r="G9" s="2">
        <f>D9+E9</f>
        <v>16903.5</v>
      </c>
    </row>
    <row r="10" spans="1:7" x14ac:dyDescent="0.25">
      <c r="A10" t="s">
        <v>0</v>
      </c>
      <c r="B10">
        <v>230648</v>
      </c>
      <c r="C10" s="6">
        <v>45335</v>
      </c>
      <c r="D10" s="2">
        <v>-15695</v>
      </c>
      <c r="E10" s="2">
        <f>D10*0.081</f>
        <v>-1271.2950000000001</v>
      </c>
      <c r="F10" s="5">
        <v>8.1000000000000003E-2</v>
      </c>
      <c r="G10" s="2">
        <f>D10+E10</f>
        <v>-16966.294999999998</v>
      </c>
    </row>
    <row r="11" spans="1:7" x14ac:dyDescent="0.25">
      <c r="D11" s="2"/>
      <c r="E11" s="4">
        <f>E10+E9</f>
        <v>-62.795000000000073</v>
      </c>
      <c r="F11" s="3"/>
    </row>
    <row r="12" spans="1:7" x14ac:dyDescent="0.25">
      <c r="D12" s="2"/>
      <c r="E12" s="2"/>
      <c r="F12" s="3"/>
    </row>
    <row r="13" spans="1:7" x14ac:dyDescent="0.25">
      <c r="D13" s="2"/>
      <c r="E13" s="4">
        <f>E7+E11</f>
        <v>-97.895000000000095</v>
      </c>
      <c r="F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TVA difference 1T2024</vt:lpstr>
      <vt:lpstr>TVA difference 2T2024</vt:lpstr>
      <vt:lpstr>Diff TVA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Schmid</cp:lastModifiedBy>
  <dcterms:created xsi:type="dcterms:W3CDTF">2024-06-24T08:53:22Z</dcterms:created>
  <dcterms:modified xsi:type="dcterms:W3CDTF">2024-07-18T11:43:34Z</dcterms:modified>
</cp:coreProperties>
</file>